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bradshaw\Downloads\"/>
    </mc:Choice>
  </mc:AlternateContent>
  <xr:revisionPtr revIDLastSave="0" documentId="13_ncr:1_{C2B734A8-25FB-4AFC-AEB8-34B126360748}" xr6:coauthVersionLast="47" xr6:coauthVersionMax="47" xr10:uidLastSave="{00000000-0000-0000-0000-000000000000}"/>
  <bookViews>
    <workbookView xWindow="-120" yWindow="-120" windowWidth="29040" windowHeight="15720" tabRatio="500" xr2:uid="{00000000-000D-0000-FFFF-FFFF00000000}"/>
  </bookViews>
  <sheets>
    <sheet name="Start Here" sheetId="1" r:id="rId1"/>
    <sheet name="1. PCA Scope" sheetId="2" r:id="rId2"/>
    <sheet name="2. Inspection Checklist" sheetId="3" r:id="rId3"/>
    <sheet name="3. Records Request" sheetId="4" r:id="rId4"/>
    <sheet name="4. Component Register" sheetId="5" r:id="rId5"/>
    <sheet name="5. Five-Year Capital Plan" sheetId="6" r:id="rId6"/>
    <sheet name="6. Warning Signs" sheetId="7" r:id="rId7"/>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0" i="7" l="1"/>
  <c r="B19" i="7"/>
  <c r="B36" i="6"/>
  <c r="B35" i="6"/>
  <c r="B34" i="6"/>
  <c r="B30" i="6"/>
  <c r="G15" i="6"/>
  <c r="D14" i="6"/>
  <c r="C14" i="6"/>
  <c r="E14" i="6" s="1"/>
  <c r="D13" i="6"/>
  <c r="D12" i="6"/>
  <c r="D11" i="6"/>
  <c r="D10" i="6"/>
  <c r="D9" i="6"/>
  <c r="K13" i="5"/>
  <c r="K12" i="5"/>
  <c r="K11" i="5"/>
  <c r="B29" i="6" s="1"/>
  <c r="K10" i="5"/>
  <c r="K9" i="5"/>
  <c r="K8" i="5"/>
  <c r="K7" i="5"/>
  <c r="B31" i="6" s="1"/>
  <c r="K6" i="5"/>
  <c r="B33" i="6" l="1"/>
  <c r="C9" i="6"/>
  <c r="K46" i="5"/>
  <c r="B28" i="6"/>
  <c r="C10" i="6"/>
  <c r="E10" i="6" s="1"/>
  <c r="B26" i="6"/>
  <c r="C11" i="6"/>
  <c r="E11" i="6" s="1"/>
  <c r="B27" i="6"/>
  <c r="C12" i="6"/>
  <c r="E12" i="6" s="1"/>
  <c r="B32" i="6"/>
  <c r="C13" i="6"/>
  <c r="E13" i="6" s="1"/>
  <c r="F14" i="6"/>
  <c r="H14" i="6" s="1"/>
  <c r="F13" i="6" l="1"/>
  <c r="H13" i="6" s="1"/>
  <c r="F12" i="6"/>
  <c r="H12" i="6" s="1"/>
  <c r="F11" i="6"/>
  <c r="H11" i="6" s="1"/>
  <c r="F10" i="6"/>
  <c r="H10" i="6" s="1"/>
  <c r="C15" i="6"/>
  <c r="E9" i="6"/>
  <c r="E15" i="6" l="1"/>
  <c r="F9" i="6"/>
  <c r="D21" i="6"/>
  <c r="D19" i="6"/>
  <c r="F15" i="6" l="1"/>
  <c r="H9" i="6"/>
  <c r="D18" i="6" l="1"/>
  <c r="D17" i="6"/>
  <c r="H15" i="6"/>
  <c r="D20" i="6" s="1"/>
</calcChain>
</file>

<file path=xl/sharedStrings.xml><?xml version="1.0" encoding="utf-8"?>
<sst xmlns="http://schemas.openxmlformats.org/spreadsheetml/2006/main" count="323" uniqueCount="292">
  <si>
    <t>Property Condition &amp; 5-Year Capital Plan</t>
  </si>
  <si>
    <t>Replace a visual impression with an operating and capital plan — what's damaged, what's aging, what to monitor, and what it will cost and when.</t>
  </si>
  <si>
    <t>The property is an operating system. Roofs, doors, paving, drainage, climate control, security and access affect one another — one defect can create repair cost, customer disruption, lost rentals and insurance exposure at once. The repetition that makes a facility look simple is exactly why a small defect across 150 units becomes a capital project.</t>
  </si>
  <si>
    <t>How to use this model</t>
  </si>
  <si>
    <t>1.  Set the PCA scope and engage specialists on tab 1 — decide who observes what, and note which conclusions are visual vs. tested.</t>
  </si>
  <si>
    <t>2.  Walk the site with tab 2, rating each component's condition by system (roof, doors, paving, climate, security, access…).</t>
  </si>
  <si>
    <t>3.  Track the records behind the visible condition on tab 3 (invoices, permits, warranties, logs, loss runs).</t>
  </si>
  <si>
    <t>4.  Enter each major component's age, remaining useful life, quantity and cost on tab 4 — the extended cost computes.</t>
  </si>
  <si>
    <t>5.  Tab 5 rolls those into a five-year capital plan with escalation, contingency and lost-rental impact, and a suggested reserve.</t>
  </si>
  <si>
    <t>Legend</t>
  </si>
  <si>
    <t>Tabs</t>
  </si>
  <si>
    <t>1. PCA Scope · 2. Inspection Checklist · 3. Records Request · 4. Component Register · 5. Five-Year Capital Plan · 6. Warning Signs</t>
  </si>
  <si>
    <t>First Bank of the Lake  ·  SBA Self-Storage Lending  ·  (888) 828-5689  ·  fblake.bank</t>
  </si>
  <si>
    <t>Not engineering advice. Cost opinions are screening estimates — confirm material items with local contractor quotes and qualified specialists. Remaining-useful-life figures are opinions, not guarantees. This content is provided for general informational purposes only and should not be considered legal, financial, tax, investment or lending advice. Financing options, approval requirements and transaction risks vary by borrower, property, lender and jurisdiction. Consult qualified legal, financial and lending professionals regarding your specific circumstances.</t>
  </si>
  <si>
    <t>STEP 1 — SCOPE THE ASSESSMENT, ENGAGE SPECIALISTS</t>
  </si>
  <si>
    <t>PCA Scope &amp; Specialists</t>
  </si>
  <si>
    <t>A baseline PCA (ASTM E2018-24) often uses representative observations. Representative doesn't mean careless — the report should explain the sample and its limits.</t>
  </si>
  <si>
    <t>SCOPE QUESTIONS TO SETTLE BEFORE THE INSPECTION</t>
  </si>
  <si>
    <t>Question</t>
  </si>
  <si>
    <t>Answer / commitment</t>
  </si>
  <si>
    <t>Basis (visual / records / specialist)</t>
  </si>
  <si>
    <t>How many buildings, roofs, units and doors will be observed?</t>
  </si>
  <si>
    <t>Will all climate-controlled buildings be reviewed?</t>
  </si>
  <si>
    <t>Will roofs be walked where safe and permitted?</t>
  </si>
  <si>
    <t>Which building systems and specialty equipment are included?</t>
  </si>
  <si>
    <t>Will records, permits, warranties and prior reports be reviewed?</t>
  </si>
  <si>
    <t>Will the report identify immediate repairs AND five-year capital needs?</t>
  </si>
  <si>
    <t>How will cost opinions be developed?</t>
  </si>
  <si>
    <t>Which areas or systems are excluded?</t>
  </si>
  <si>
    <t>When will specialist follow-up be recommended?</t>
  </si>
  <si>
    <t>SPECIALISTS — ENGAGE WHEN CONDITION CALLS FOR IT</t>
  </si>
  <si>
    <t>Specialist</t>
  </si>
  <si>
    <t>Engaged?</t>
  </si>
  <si>
    <t>Trigger / area of concern</t>
  </si>
  <si>
    <t>Roofing professional</t>
  </si>
  <si>
    <t>Structural engineer</t>
  </si>
  <si>
    <t>Civil engineer (drainage/paving)</t>
  </si>
  <si>
    <t>HVAC contractor</t>
  </si>
  <si>
    <t>Electrician</t>
  </si>
  <si>
    <t>Fire-protection professional</t>
  </si>
  <si>
    <t>Elevator specialist</t>
  </si>
  <si>
    <t>Accessibility (ADA) professional</t>
  </si>
  <si>
    <t>Security-system vendor</t>
  </si>
  <si>
    <t>Know which conclusions are visual observation, which came from records, and which a specialist tested. A broad repair allowance shouldn't replace a focused review of a failing major system.</t>
  </si>
  <si>
    <t>STEP 2 — WALK THE FACILITY, SYSTEM BY SYSTEM</t>
  </si>
  <si>
    <t>Field Inspection Checklist</t>
  </si>
  <si>
    <t>Start at the roof and follow the water. Sample repeated components across buildings, ages and orientations. Rate condition; flag what needs a specialist.</t>
  </si>
  <si>
    <t>Component / item</t>
  </si>
  <si>
    <t>Condition</t>
  </si>
  <si>
    <t>Records reviewed?</t>
  </si>
  <si>
    <t>Specialist needed?</t>
  </si>
  <si>
    <t>Notes / location / quantity</t>
  </si>
  <si>
    <t>ROOF &amp; DRAINAGE</t>
  </si>
  <si>
    <t>Roof material, age &amp; repair history</t>
  </si>
  <si>
    <t>Seams, fasteners, flashing, penetrations</t>
  </si>
  <si>
    <t>Roof-to-wall transitions</t>
  </si>
  <si>
    <t>Gutters, scuppers, drains, downspouts</t>
  </si>
  <si>
    <t>Ponding, staining, active leaks</t>
  </si>
  <si>
    <t>Discharge directed away from doors/slabs/neighbors</t>
  </si>
  <si>
    <t>Warranty coverage &amp; transferability</t>
  </si>
  <si>
    <t>FOUNDATIONS, SLABS &amp; PAVING</t>
  </si>
  <si>
    <t>Foundation cracking, settlement, displacement</t>
  </si>
  <si>
    <t>Slab heaving, spalling, uneven thresholds</t>
  </si>
  <si>
    <t>Doors that bind or misalign (movement)</t>
  </si>
  <si>
    <t>Wall-panel / masonry separation</t>
  </si>
  <si>
    <t>Paving: surface aging vs. base failure</t>
  </si>
  <si>
    <t>Trip hazards / accessibility barriers</t>
  </si>
  <si>
    <t>Retaining walls, slopes, soil movement</t>
  </si>
  <si>
    <t>SITE DRAINAGE</t>
  </si>
  <si>
    <t>Prior flooding, ponding, water-intrusion history</t>
  </si>
  <si>
    <t>Stormwater entering from neighboring property</t>
  </si>
  <si>
    <t>Low unit thresholds / floor elevations</t>
  </si>
  <si>
    <t>Catch basins, culverts, swales, detention</t>
  </si>
  <si>
    <t>Access roads passable during storms</t>
  </si>
  <si>
    <t>Shared-drainage maintenance obligations</t>
  </si>
  <si>
    <t>BUILDING ENVELOPE</t>
  </si>
  <si>
    <t>Wall panels, masonry, joints, sealants</t>
  </si>
  <si>
    <t>Corrosion, loose fasteners, impact damage</t>
  </si>
  <si>
    <t>Openings for water, pests or wind</t>
  </si>
  <si>
    <t>Insulation condition (climate buildings)</t>
  </si>
  <si>
    <t>Condensation, staining, odor</t>
  </si>
  <si>
    <t>DOORS &amp; HARDWARE</t>
  </si>
  <si>
    <t>Operation, balance, alignment (sample widely)</t>
  </si>
  <si>
    <t>Springs, drums, tracks, fasteners</t>
  </si>
  <si>
    <t>Bottom seals / water entry</t>
  </si>
  <si>
    <t>Corrosion, dents, wind damage</t>
  </si>
  <si>
    <t>Latches, hasps, lock compatibility</t>
  </si>
  <si>
    <t>Wind-rated components where required</t>
  </si>
  <si>
    <t>Replacement-part availability</t>
  </si>
  <si>
    <t>CLIMATE CONTROL</t>
  </si>
  <si>
    <t>Equipment type, age, capacity, service history</t>
  </si>
  <si>
    <t>Actual temp/humidity at distant &amp; upper-floor units</t>
  </si>
  <si>
    <t>Filters, coils, drains, condensate disposal</t>
  </si>
  <si>
    <t>Controls, sensors, after-hours alarms</t>
  </si>
  <si>
    <t>Envelope leakage / missing insulation</t>
  </si>
  <si>
    <t>Condensation, corrosion, mold-like growth</t>
  </si>
  <si>
    <t>ELECTRICAL &amp; PLUMBING</t>
  </si>
  <si>
    <t>Service capacity &amp; main equipment</t>
  </si>
  <si>
    <t>Panels, labeling, visible unsafe work</t>
  </si>
  <si>
    <t>Interior/exterior, emergency lighting, exit signs</t>
  </si>
  <si>
    <t>Office/restroom/utility plumbing; leaks; shutoffs</t>
  </si>
  <si>
    <t>FIRE &amp; LIFE SAFETY</t>
  </si>
  <si>
    <t>Sprinklers, alarms, hydrants, extinguishers</t>
  </si>
  <si>
    <t>Inspection/testing/maintenance records current</t>
  </si>
  <si>
    <t>Emergency access &amp; clear fire lanes</t>
  </si>
  <si>
    <t>Egress paths, exit hardware, signage</t>
  </si>
  <si>
    <t>Known violations / open permits</t>
  </si>
  <si>
    <t>ELEVATORS &amp; LIFTS</t>
  </si>
  <si>
    <t>Inspection certificate &amp; open violations</t>
  </si>
  <si>
    <t>Service contract &amp; maintenance logs</t>
  </si>
  <si>
    <t>Shutdown / entrapment history</t>
  </si>
  <si>
    <t>Parts availability &amp; vendor support</t>
  </si>
  <si>
    <t>Modernization / replacement outlook</t>
  </si>
  <si>
    <t>GATES &amp; ACCESS CONTROL</t>
  </si>
  <si>
    <t>Gate operator age, cycle count, service history</t>
  </si>
  <si>
    <t>Safety devices (photo eyes, loops, edges)</t>
  </si>
  <si>
    <t>Keypads, controllers, credentials, PMS integration</t>
  </si>
  <si>
    <t>Delinquency lockout &amp; manual override</t>
  </si>
  <si>
    <t>Backup power &amp; emergency access</t>
  </si>
  <si>
    <t>CAMERAS, LIGHTING &amp; ALARMS</t>
  </si>
  <si>
    <t>Camera coverage, blind spots, image quality</t>
  </si>
  <si>
    <t>Recording retention &amp; retrieval; night performance</t>
  </si>
  <si>
    <t>Lighting outages / dark areas</t>
  </si>
  <si>
    <t>Alarm zones, monitoring, incident history</t>
  </si>
  <si>
    <t>Account/credential ownership &amp; transfer</t>
  </si>
  <si>
    <t>FENCING &amp; PERIMETER</t>
  </si>
  <si>
    <t>Fence condition, height, climb/impact points</t>
  </si>
  <si>
    <t>Vegetation blocking cameras / concealment</t>
  </si>
  <si>
    <t>Drainage openings / low areas</t>
  </si>
  <si>
    <t>ACCESSIBILITY (ADA)</t>
  </si>
  <si>
    <t>Accessible parking, routes, slopes, entrances</t>
  </si>
  <si>
    <t>Office counters, restrooms, elevators, controls, units</t>
  </si>
  <si>
    <t>Barriers, correction costs, triggers from planned work</t>
  </si>
  <si>
    <t>PEST &amp; MOISTURE</t>
  </si>
  <si>
    <t>Rodent/insect/bird evidence &amp; entry points</t>
  </si>
  <si>
    <t>Pest-control logs / repeat service areas</t>
  </si>
  <si>
    <t>Moisture staining, odor, condensation</t>
  </si>
  <si>
    <t>HAZARD EXPOSURE (regional)</t>
  </si>
  <si>
    <t>Applicable hazards: snow/wind/hail/wildfire/hurricane/quake/heat/freeze</t>
  </si>
  <si>
    <t>Insurance availability, limits, deductibles, mitigation</t>
  </si>
  <si>
    <t>TRUCK &amp; TRAILER ACCESS</t>
  </si>
  <si>
    <t>Entrance width, visibility, turning; gate stacking off-road</t>
  </si>
  <si>
    <t>Internal radii, corners, bollards, clearances</t>
  </si>
  <si>
    <t>Dead ends / turnarounds; fire lanes</t>
  </si>
  <si>
    <t>Pavement capacity; winter access</t>
  </si>
  <si>
    <t>STEP 3 — READ THE RECORDS BEHIND THE VISIBLE CONDITION</t>
  </si>
  <si>
    <t>Records Request</t>
  </si>
  <si>
    <t>Fresh coating or sealant can be sound maintenance — or it can hide the age and extent of a recurring problem. Compare the paper trail with the site.</t>
  </si>
  <si>
    <t>Record</t>
  </si>
  <si>
    <t>Obtained?</t>
  </si>
  <si>
    <t>Reference / notes</t>
  </si>
  <si>
    <t>Roof, paving &amp; door invoices</t>
  </si>
  <si>
    <t>HVAC, gate &amp; security service logs</t>
  </si>
  <si>
    <t>Elevator &amp; fire-system records</t>
  </si>
  <si>
    <t>Preventive-maintenance schedules</t>
  </si>
  <si>
    <t>Utility bills</t>
  </si>
  <si>
    <t>Insurance claims &amp; loss runs</t>
  </si>
  <si>
    <t>Tenant complaints (leaks, access, security)</t>
  </si>
  <si>
    <t>Permits, warranties &amp; certificates</t>
  </si>
  <si>
    <t>Capital budgets &amp; postponed projects</t>
  </si>
  <si>
    <t>Vendor recommendations declined by the seller</t>
  </si>
  <si>
    <t>Storm/flood/damage photographs</t>
  </si>
  <si>
    <t>STEP 4 — RATE REMAINING USEFUL LIFE, PRICE THE WORK</t>
  </si>
  <si>
    <t>Component Register &amp; Remaining Useful Life</t>
  </si>
  <si>
    <t>Component</t>
  </si>
  <si>
    <t>System</t>
  </si>
  <si>
    <t>Installed /
Last-replaced</t>
  </si>
  <si>
    <t>Expected
service range</t>
  </si>
  <si>
    <t>Observed
condition</t>
  </si>
  <si>
    <t>Maintenance
history</t>
  </si>
  <si>
    <t>RUL
(yrs)</t>
  </si>
  <si>
    <t>Recommended work</t>
  </si>
  <si>
    <t>Qty</t>
  </si>
  <si>
    <t>Unit
Cost</t>
  </si>
  <si>
    <t>Extended
Cost</t>
  </si>
  <si>
    <t>Expected
Year</t>
  </si>
  <si>
    <t>Consequence of delay</t>
  </si>
  <si>
    <t>Confid-
ence</t>
  </si>
  <si>
    <t>Gate operator replacement (2 gates)</t>
  </si>
  <si>
    <t>Security</t>
  </si>
  <si>
    <t>2014</t>
  </si>
  <si>
    <t>10–15 yr</t>
  </si>
  <si>
    <t>Poor</t>
  </si>
  <si>
    <t>Frequent failures</t>
  </si>
  <si>
    <t>Replace operators + safety devices</t>
  </si>
  <si>
    <t>Immediate</t>
  </si>
  <si>
    <t>Delinquency lockout unreliable</t>
  </si>
  <si>
    <t>High</t>
  </si>
  <si>
    <t>Fire panel repair &amp; recertification</t>
  </si>
  <si>
    <t>Fire</t>
  </si>
  <si>
    <t>2016</t>
  </si>
  <si>
    <t>—</t>
  </si>
  <si>
    <t>Overdue testing</t>
  </si>
  <si>
    <t>Repair, test, certify</t>
  </si>
  <si>
    <t>Life-safety / permit risk</t>
  </si>
  <si>
    <t>Overhead door bottom seals</t>
  </si>
  <si>
    <t>Doors</t>
  </si>
  <si>
    <t>2015</t>
  </si>
  <si>
    <t>8–12 yr</t>
  </si>
  <si>
    <t>Fair</t>
  </si>
  <si>
    <t>Ad-hoc</t>
  </si>
  <si>
    <t>Replace bottom seals</t>
  </si>
  <si>
    <t>Year 1</t>
  </si>
  <si>
    <t>Water entry at thresholds</t>
  </si>
  <si>
    <t>Medium</t>
  </si>
  <si>
    <t>Camera system + NVR upgrade</t>
  </si>
  <si>
    <t>7–10 yr</t>
  </si>
  <si>
    <t>None</t>
  </si>
  <si>
    <t>Replace NVR + cameras</t>
  </si>
  <si>
    <t>Blind spots; weak evidence</t>
  </si>
  <si>
    <t>Metal roof recoat</t>
  </si>
  <si>
    <t>Roof</t>
  </si>
  <si>
    <t>2013</t>
  </si>
  <si>
    <t>20–25 yr</t>
  </si>
  <si>
    <t>1 recoat</t>
  </si>
  <si>
    <t>Elastomeric recoat</t>
  </si>
  <si>
    <t>Year 2</t>
  </si>
  <si>
    <t>Leaks into tenant units</t>
  </si>
  <si>
    <t>HVAC condenser replacement</t>
  </si>
  <si>
    <t>Climate</t>
  </si>
  <si>
    <t>2012</t>
  </si>
  <si>
    <t>12–15 yr</t>
  </si>
  <si>
    <t>Annual PM</t>
  </si>
  <si>
    <t>Replace 3 condensing units</t>
  </si>
  <si>
    <t>Humidity / temp excursions</t>
  </si>
  <si>
    <t>Asphalt mill &amp; overlay + base repair</t>
  </si>
  <si>
    <t>Paving</t>
  </si>
  <si>
    <t>2010</t>
  </si>
  <si>
    <t>15–20 yr</t>
  </si>
  <si>
    <t>Patches</t>
  </si>
  <si>
    <t>Mill, base repair, overlay, restripe</t>
  </si>
  <si>
    <t>Year 3</t>
  </si>
  <si>
    <t>Trip hazards; truck access</t>
  </si>
  <si>
    <t>Elevator modernization</t>
  </si>
  <si>
    <t>Elevator</t>
  </si>
  <si>
    <t>2004</t>
  </si>
  <si>
    <t>Contract</t>
  </si>
  <si>
    <t>Modernize controls/leveling</t>
  </si>
  <si>
    <t>Year 4</t>
  </si>
  <si>
    <t>Upper-floor units unserviceable</t>
  </si>
  <si>
    <t>Low</t>
  </si>
  <si>
    <t>TOTAL</t>
  </si>
  <si>
    <t>STEP 5 — PUT THE WORK ON A CALENDAR</t>
  </si>
  <si>
    <t>Five-Year Repair &amp; Capital Plan</t>
  </si>
  <si>
    <t>Cost and timing belong together: a project six months after closing hits differently than the same one in year five. Includes escalation, contingency and lost rentals.</t>
  </si>
  <si>
    <t>Escalation / inflation % (per year)</t>
  </si>
  <si>
    <t>Contingency % (concealed / uncertain)</t>
  </si>
  <si>
    <t>Timing</t>
  </si>
  <si>
    <t>Yr
index</t>
  </si>
  <si>
    <t>Base Cost</t>
  </si>
  <si>
    <t>Escalation
Factor</t>
  </si>
  <si>
    <t>Escalated
Cost</t>
  </si>
  <si>
    <t>Contingency</t>
  </si>
  <si>
    <t>Disruption /
Lost Rentals</t>
  </si>
  <si>
    <t>Total</t>
  </si>
  <si>
    <t>Year 5</t>
  </si>
  <si>
    <t>Immediate repairs (at / soon after closing)</t>
  </si>
  <si>
    <t>Near-term: Immediate + Year 1</t>
  </si>
  <si>
    <t>Five-year capital total (Years 1–5)</t>
  </si>
  <si>
    <t>Total incl. immediate</t>
  </si>
  <si>
    <t>Suggested average annual reserve (Years 1–5)</t>
  </si>
  <si>
    <t>CAPITAL BY SYSTEM (all years)</t>
  </si>
  <si>
    <t>Total (all years)</t>
  </si>
  <si>
    <t>Electrical</t>
  </si>
  <si>
    <t>Site/Drainage</t>
  </si>
  <si>
    <t>Envelope</t>
  </si>
  <si>
    <t>Other</t>
  </si>
  <si>
    <t>A DEFECT NEEDS CONTEXT</t>
  </si>
  <si>
    <t>Warning Signs</t>
  </si>
  <si>
    <t>Many physical problems can be repaired or priced. The buyer needs a credible scope, timing, operating impact and funding plan before the issue becomes theirs.</t>
  </si>
  <si>
    <t>Warning sign</t>
  </si>
  <si>
    <t>Applies?</t>
  </si>
  <si>
    <t>Resolved?</t>
  </si>
  <si>
    <t>Scope / cost / notes</t>
  </si>
  <si>
    <t>PCA is a short walkthrough with broad exclusions</t>
  </si>
  <si>
    <t>Only one building / a few doors sampled without explanation</t>
  </si>
  <si>
    <t>Roof age and repair history are unknown</t>
  </si>
  <si>
    <t>Roof budget assumes coating will solve active water entry</t>
  </si>
  <si>
    <t>Paving estimates exclude base repair or drainage correction</t>
  </si>
  <si>
    <t>Outside a mapped flood zone but has water claims or ponding</t>
  </si>
  <si>
    <t>Climate buildings show uneven conditions, odor or condensation</t>
  </si>
  <si>
    <t>Fire or elevator records are missing or expired</t>
  </si>
  <si>
    <t>Gate &amp; camera systems depend on seller-controlled accounts</t>
  </si>
  <si>
    <t>Recent repairs have no invoices, permits or warranties</t>
  </si>
  <si>
    <t>Five-year schedule omits operational disruption / lost rentals</t>
  </si>
  <si>
    <t>Model uses a small reserve with no itemized capital plan</t>
  </si>
  <si>
    <t>Warning signs that apply</t>
  </si>
  <si>
    <t>…of those, still unresolved</t>
  </si>
  <si>
    <t>Final question: if every known repair and five-year capital item becomes yours at closing, do the price, reserves and operating plan still make sense?</t>
  </si>
  <si>
    <t>For each major component, record age, condition, RUL, quantity and unit cost. Extended cost computes and feeds the capital plan. Avoid false precision, use ranges.</t>
  </si>
  <si>
    <r>
      <t xml:space="preserve">Example rows are included on tabs 4–5 so the plan computes. </t>
    </r>
    <r>
      <rPr>
        <sz val="10"/>
        <color rgb="FFFF0000"/>
        <rFont val="Arial"/>
        <family val="2"/>
      </rPr>
      <t>Replace them with your facility's components.</t>
    </r>
  </si>
  <si>
    <t>Amber cells are for you to fill in.   Green cells are calculated. Don't overwrite them.   Drop-downs offer preset 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</si>
</sst>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0"/>
    <numFmt numFmtId="166" formatCode="0.0%"/>
    <numFmt numFmtId="167" formatCode="0.000"/>
  </numFmts>
  <fonts count="14" x14ac:knownFonts="1">
    <font>
      <sz val="11"/>
      <color theme="1"/>
      <name val="Calibri"/>
      <family val="2"/>
      <charset val="1"/>
    </font>
    <font>
      <b/>
      <sz val="9"/>
      <color rgb="FF1B6CA8"/>
      <name val="Arial"/>
      <charset val="1"/>
    </font>
    <font>
      <b/>
      <sz val="18"/>
      <color rgb="FF0F2A4A"/>
      <name val="Arial"/>
      <charset val="1"/>
    </font>
    <font>
      <i/>
      <sz val="11"/>
      <color rgb="FF5B6B7B"/>
      <name val="Arial"/>
      <charset val="1"/>
    </font>
    <font>
      <sz val="10"/>
      <color rgb="FF1F2733"/>
      <name val="Arial"/>
      <charset val="1"/>
    </font>
    <font>
      <b/>
      <sz val="12"/>
      <color rgb="FF0F2A4A"/>
      <name val="Arial"/>
      <charset val="1"/>
    </font>
    <font>
      <b/>
      <sz val="10"/>
      <color rgb="FF0F2A4A"/>
      <name val="Arial"/>
      <charset val="1"/>
    </font>
    <font>
      <i/>
      <sz val="9"/>
      <color rgb="FF5B6B7B"/>
      <name val="Arial"/>
      <charset val="1"/>
    </font>
    <font>
      <b/>
      <sz val="9"/>
      <color rgb="FFFFFFFF"/>
      <name val="Arial"/>
      <charset val="1"/>
    </font>
    <font>
      <b/>
      <sz val="10"/>
      <color rgb="FFFFFFFF"/>
      <name val="Arial"/>
      <charset val="1"/>
    </font>
    <font>
      <b/>
      <sz val="10"/>
      <color rgb="FF0B6B3A"/>
      <name val="Arial"/>
      <charset val="1"/>
    </font>
    <font>
      <b/>
      <sz val="10"/>
      <color rgb="FFB23A2E"/>
      <name val="Arial"/>
      <charset val="1"/>
    </font>
    <font>
      <sz val="10"/>
      <color rgb="FFFF0000"/>
      <name val="Arial"/>
      <family val="2"/>
    </font>
    <font>
      <sz val="10"/>
      <color rgb="FF1F2733"/>
      <name val="Arial"/>
      <family val="2"/>
    </font>
  </fonts>
  <fills count="7">
    <fill>
      <patternFill patternType="none"/>
    </fill>
    <fill>
      <patternFill patternType="gray125"/>
    </fill>
    <fill>
      <patternFill patternType="solid">
        <fgColor rgb="FFEDF1F6"/>
        <bgColor rgb="FFF6F9FC"/>
      </patternFill>
    </fill>
    <fill>
      <patternFill patternType="solid">
        <fgColor rgb="FF0F2A4A"/>
        <bgColor rgb="FF1F2733"/>
      </patternFill>
    </fill>
    <fill>
      <patternFill patternType="solid">
        <fgColor rgb="FFFFF3D1"/>
        <bgColor rgb="FFF6F9FC"/>
      </patternFill>
    </fill>
    <fill>
      <patternFill patternType="solid">
        <fgColor rgb="FFF6F9FC"/>
        <bgColor rgb="FFFFFFFF"/>
      </patternFill>
    </fill>
    <fill>
      <patternFill patternType="solid">
        <fgColor rgb="FF1B6CA8"/>
        <bgColor rgb="FF008080"/>
      </patternFill>
    </fill>
  </fills>
  <borders count="2">
    <border>
      <left/>
      <right/>
      <top/>
      <bottom/>
      <diagonal/>
    </border>
    <border>
      <left style="thin">
        <color rgb="FFC7D0DB"/>
      </left>
      <right style="thin">
        <color rgb="FFC7D0DB"/>
      </right>
      <top style="thin">
        <color rgb="FFC7D0DB"/>
      </top>
      <bottom style="thin">
        <color rgb="FFC7D0DB"/>
      </bottom>
      <diagonal/>
    </border>
  </borders>
  <cellStyleXfs count="1">
    <xf numFmtId="0" fontId="0" fillId="0" borderId="0"/>
  </cellStyleXfs>
  <cellXfs count="34">
    <xf numFmtId="0" fontId="0" fillId="0" borderId="0" xfId="0"/>
    <xf numFmtId="0" fontId="5" fillId="0" borderId="0" xfId="0" applyFont="1"/>
    <xf numFmtId="0" fontId="6" fillId="0" borderId="0" xfId="0" applyFont="1"/>
    <xf numFmtId="0" fontId="8" fillId="3" borderId="1" xfId="0" applyFont="1" applyFill="1" applyBorder="1" applyAlignment="1">
      <alignment horizontal="center" vertical="center" wrapText="1"/>
    </xf>
    <xf numFmtId="0" fontId="4" fillId="0" borderId="1" xfId="0" applyFont="1" applyBorder="1" applyAlignment="1">
      <alignment vertical="center" wrapText="1"/>
    </xf>
    <xf numFmtId="0" fontId="4" fillId="4" borderId="1" xfId="0" applyFont="1" applyFill="1" applyBorder="1" applyAlignment="1">
      <alignment vertical="center" wrapText="1"/>
    </xf>
    <xf numFmtId="0" fontId="4" fillId="5" borderId="1" xfId="0" applyFont="1" applyFill="1" applyBorder="1" applyAlignment="1">
      <alignment vertical="center" wrapText="1"/>
    </xf>
    <xf numFmtId="164" fontId="4" fillId="4" borderId="1" xfId="0" applyNumberFormat="1" applyFont="1" applyFill="1" applyBorder="1" applyAlignment="1">
      <alignment vertical="center" wrapText="1"/>
    </xf>
    <xf numFmtId="165" fontId="10" fillId="5" borderId="1" xfId="0" applyNumberFormat="1" applyFont="1" applyFill="1" applyBorder="1" applyAlignment="1">
      <alignment vertical="center" wrapText="1"/>
    </xf>
    <xf numFmtId="0" fontId="6" fillId="0" borderId="0" xfId="0" applyFont="1" applyAlignment="1">
      <alignment horizontal="right"/>
    </xf>
    <xf numFmtId="165" fontId="6" fillId="0" borderId="1" xfId="0" applyNumberFormat="1" applyFont="1" applyBorder="1"/>
    <xf numFmtId="166" fontId="0" fillId="4" borderId="1" xfId="0" applyNumberFormat="1" applyFill="1" applyBorder="1"/>
    <xf numFmtId="165" fontId="10" fillId="0" borderId="1" xfId="0" applyNumberFormat="1" applyFont="1" applyBorder="1" applyAlignment="1">
      <alignment vertical="center" wrapText="1"/>
    </xf>
    <xf numFmtId="167" fontId="10" fillId="0" borderId="1" xfId="0" applyNumberFormat="1" applyFont="1" applyBorder="1" applyAlignment="1">
      <alignment vertical="center" wrapText="1"/>
    </xf>
    <xf numFmtId="165" fontId="4" fillId="4" borderId="1" xfId="0" applyNumberFormat="1" applyFont="1" applyFill="1" applyBorder="1" applyAlignment="1">
      <alignment vertical="center" wrapText="1"/>
    </xf>
    <xf numFmtId="167" fontId="10" fillId="5" borderId="1" xfId="0" applyNumberFormat="1" applyFont="1" applyFill="1" applyBorder="1" applyAlignment="1">
      <alignment vertical="center" wrapText="1"/>
    </xf>
    <xf numFmtId="0" fontId="6" fillId="2" borderId="1" xfId="0" applyFont="1" applyFill="1" applyBorder="1"/>
    <xf numFmtId="165" fontId="10" fillId="0" borderId="1" xfId="0" applyNumberFormat="1" applyFont="1" applyBorder="1"/>
    <xf numFmtId="0" fontId="4" fillId="0" borderId="1" xfId="0" applyFont="1" applyBorder="1"/>
    <xf numFmtId="0" fontId="4" fillId="5" borderId="1" xfId="0" applyFont="1" applyFill="1" applyBorder="1"/>
    <xf numFmtId="0" fontId="0" fillId="0" borderId="1" xfId="0" applyBorder="1"/>
    <xf numFmtId="0" fontId="11" fillId="2" borderId="1" xfId="0" applyFont="1" applyFill="1" applyBorder="1"/>
    <xf numFmtId="0" fontId="7" fillId="0" borderId="0" xfId="0" applyFont="1" applyAlignment="1">
      <alignment horizontal="left" vertical="top" wrapText="1"/>
    </xf>
    <xf numFmtId="0" fontId="1" fillId="0" borderId="0" xfId="0" applyFont="1"/>
    <xf numFmtId="0" fontId="2" fillId="0" borderId="0" xfId="0" applyFont="1"/>
    <xf numFmtId="0" fontId="3" fillId="0" borderId="0" xfId="0" applyFont="1" applyAlignment="1">
      <alignment wrapText="1"/>
    </xf>
    <xf numFmtId="0" fontId="4" fillId="2" borderId="0" xfId="0" applyFont="1" applyFill="1" applyAlignment="1">
      <alignment horizontal="left" vertical="top" wrapText="1"/>
    </xf>
    <xf numFmtId="0" fontId="5" fillId="0" borderId="0" xfId="0" applyFont="1"/>
    <xf numFmtId="0" fontId="4" fillId="0" borderId="0" xfId="0" applyFont="1" applyAlignment="1">
      <alignment horizontal="left" vertical="top" wrapText="1"/>
    </xf>
    <xf numFmtId="0" fontId="6" fillId="0" borderId="0" xfId="0" applyFont="1"/>
    <xf numFmtId="0" fontId="3" fillId="0" borderId="0" xfId="0" applyFont="1"/>
    <xf numFmtId="0" fontId="9" fillId="6" borderId="1" xfId="0" applyFont="1" applyFill="1" applyBorder="1" applyAlignment="1">
      <alignment vertical="center"/>
    </xf>
    <xf numFmtId="0" fontId="6" fillId="2" borderId="1" xfId="0" applyFont="1" applyFill="1" applyBorder="1"/>
    <xf numFmtId="0" fontId="13"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B6B3A"/>
      <rgbColor rgb="FF000080"/>
      <rgbColor rgb="FF808000"/>
      <rgbColor rgb="FF800080"/>
      <rgbColor rgb="FF008080"/>
      <rgbColor rgb="FFC0C0C0"/>
      <rgbColor rgb="FF808080"/>
      <rgbColor rgb="FF9999FF"/>
      <rgbColor rgb="FF993366"/>
      <rgbColor rgb="FFFFF3D1"/>
      <rgbColor rgb="FFEDF1F6"/>
      <rgbColor rgb="FF660066"/>
      <rgbColor rgb="FFFF8080"/>
      <rgbColor rgb="FF1B6CA8"/>
      <rgbColor rgb="FFC7D0DB"/>
      <rgbColor rgb="FF000080"/>
      <rgbColor rgb="FFFF00FF"/>
      <rgbColor rgb="FFFFFF00"/>
      <rgbColor rgb="FF00FFFF"/>
      <rgbColor rgb="FF800080"/>
      <rgbColor rgb="FF800000"/>
      <rgbColor rgb="FF008080"/>
      <rgbColor rgb="FF0000FF"/>
      <rgbColor rgb="FF00CCFF"/>
      <rgbColor rgb="FFF6F9FC"/>
      <rgbColor rgb="FFCCFFCC"/>
      <rgbColor rgb="FFFFFF99"/>
      <rgbColor rgb="FF99CCFF"/>
      <rgbColor rgb="FFFF99CC"/>
      <rgbColor rgb="FFCC99FF"/>
      <rgbColor rgb="FFFFCC99"/>
      <rgbColor rgb="FF3366FF"/>
      <rgbColor rgb="FF33CCCC"/>
      <rgbColor rgb="FF99CC00"/>
      <rgbColor rgb="FFFFCC00"/>
      <rgbColor rgb="FFFF9900"/>
      <rgbColor rgb="FFFF6600"/>
      <rgbColor rgb="FF5B6B7B"/>
      <rgbColor rgb="FF969696"/>
      <rgbColor rgb="FF0F2A4A"/>
      <rgbColor rgb="FF339966"/>
      <rgbColor rgb="FF003300"/>
      <rgbColor rgb="FF333300"/>
      <rgbColor rgb="FFB23A2E"/>
      <rgbColor rgb="FF993366"/>
      <rgbColor rgb="FF333399"/>
      <rgbColor rgb="FF1F27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showGridLines="0" tabSelected="1" topLeftCell="A5" zoomScaleNormal="100" workbookViewId="0">
      <selection activeCell="M11" sqref="M11"/>
    </sheetView>
  </sheetViews>
  <sheetFormatPr defaultColWidth="8.7109375" defaultRowHeight="15" x14ac:dyDescent="0.25"/>
  <cols>
    <col min="1" max="1" width="2" customWidth="1"/>
    <col min="2" max="8" width="15" customWidth="1"/>
  </cols>
  <sheetData>
    <row r="1" spans="1:8" x14ac:dyDescent="0.25">
      <c r="A1" s="23"/>
      <c r="B1" s="23"/>
      <c r="C1" s="23"/>
      <c r="D1" s="23"/>
      <c r="E1" s="23"/>
      <c r="F1" s="23"/>
      <c r="G1" s="23"/>
      <c r="H1" s="23"/>
    </row>
    <row r="2" spans="1:8" ht="24" customHeight="1" x14ac:dyDescent="0.35">
      <c r="A2" s="24" t="s">
        <v>0</v>
      </c>
      <c r="B2" s="24"/>
      <c r="C2" s="24"/>
      <c r="D2" s="24"/>
      <c r="E2" s="24"/>
      <c r="F2" s="24"/>
      <c r="G2" s="24"/>
      <c r="H2" s="24"/>
    </row>
    <row r="3" spans="1:8" ht="33.75" customHeight="1" x14ac:dyDescent="0.25">
      <c r="A3" s="25" t="s">
        <v>1</v>
      </c>
      <c r="B3" s="25"/>
      <c r="C3" s="25"/>
      <c r="D3" s="25"/>
      <c r="E3" s="25"/>
      <c r="F3" s="25"/>
      <c r="G3" s="25"/>
      <c r="H3" s="25"/>
    </row>
    <row r="5" spans="1:8" ht="31.5" customHeight="1" x14ac:dyDescent="0.25">
      <c r="B5" s="26" t="s">
        <v>2</v>
      </c>
      <c r="C5" s="26"/>
      <c r="D5" s="26"/>
      <c r="E5" s="26"/>
      <c r="F5" s="26"/>
      <c r="G5" s="26"/>
      <c r="H5" s="26"/>
    </row>
    <row r="6" spans="1:8" ht="33.75" customHeight="1" x14ac:dyDescent="0.25">
      <c r="B6" s="26"/>
      <c r="C6" s="26"/>
      <c r="D6" s="26"/>
      <c r="E6" s="26"/>
      <c r="F6" s="26"/>
      <c r="G6" s="26"/>
      <c r="H6" s="26"/>
    </row>
    <row r="8" spans="1:8" ht="15.75" x14ac:dyDescent="0.25">
      <c r="B8" s="27" t="s">
        <v>3</v>
      </c>
      <c r="C8" s="27"/>
      <c r="D8" s="27"/>
      <c r="E8" s="27"/>
      <c r="F8" s="27"/>
      <c r="G8" s="27"/>
      <c r="H8" s="27"/>
    </row>
    <row r="9" spans="1:8" ht="27.75" customHeight="1" x14ac:dyDescent="0.25">
      <c r="B9" s="28" t="s">
        <v>4</v>
      </c>
      <c r="C9" s="28"/>
      <c r="D9" s="28"/>
      <c r="E9" s="28"/>
      <c r="F9" s="28"/>
      <c r="G9" s="28"/>
      <c r="H9" s="28"/>
    </row>
    <row r="10" spans="1:8" ht="27.75" customHeight="1" x14ac:dyDescent="0.25">
      <c r="B10" s="28" t="s">
        <v>5</v>
      </c>
      <c r="C10" s="28"/>
      <c r="D10" s="28"/>
      <c r="E10" s="28"/>
      <c r="F10" s="28"/>
      <c r="G10" s="28"/>
      <c r="H10" s="28"/>
    </row>
    <row r="11" spans="1:8" ht="27.75" customHeight="1" x14ac:dyDescent="0.25">
      <c r="B11" s="28" t="s">
        <v>6</v>
      </c>
      <c r="C11" s="28"/>
      <c r="D11" s="28"/>
      <c r="E11" s="28"/>
      <c r="F11" s="28"/>
      <c r="G11" s="28"/>
      <c r="H11" s="28"/>
    </row>
    <row r="12" spans="1:8" ht="27.75" customHeight="1" x14ac:dyDescent="0.25">
      <c r="B12" s="28" t="s">
        <v>7</v>
      </c>
      <c r="C12" s="28"/>
      <c r="D12" s="28"/>
      <c r="E12" s="28"/>
      <c r="F12" s="28"/>
      <c r="G12" s="28"/>
      <c r="H12" s="28"/>
    </row>
    <row r="13" spans="1:8" ht="27.75" customHeight="1" x14ac:dyDescent="0.25">
      <c r="B13" s="28" t="s">
        <v>8</v>
      </c>
      <c r="C13" s="28"/>
      <c r="D13" s="28"/>
      <c r="E13" s="28"/>
      <c r="F13" s="28"/>
      <c r="G13" s="28"/>
      <c r="H13" s="28"/>
    </row>
    <row r="15" spans="1:8" ht="15.75" x14ac:dyDescent="0.25">
      <c r="B15" s="27" t="s">
        <v>9</v>
      </c>
      <c r="C15" s="27"/>
      <c r="D15" s="27"/>
      <c r="E15" s="27"/>
      <c r="F15" s="27"/>
      <c r="G15" s="27"/>
      <c r="H15" s="27"/>
    </row>
    <row r="16" spans="1:8" ht="27.75" customHeight="1" x14ac:dyDescent="0.25">
      <c r="B16" s="33" t="s">
        <v>291</v>
      </c>
      <c r="C16" s="28"/>
      <c r="D16" s="28"/>
      <c r="E16" s="28"/>
      <c r="F16" s="28"/>
      <c r="G16" s="28"/>
      <c r="H16" s="28"/>
    </row>
    <row r="17" spans="2:8" ht="27.75" customHeight="1" x14ac:dyDescent="0.25">
      <c r="B17" s="33" t="s">
        <v>290</v>
      </c>
      <c r="C17" s="28"/>
      <c r="D17" s="28"/>
      <c r="E17" s="28"/>
      <c r="F17" s="28"/>
      <c r="G17" s="28"/>
      <c r="H17" s="28"/>
    </row>
    <row r="19" spans="2:8" ht="15.75" x14ac:dyDescent="0.25">
      <c r="B19" s="27" t="s">
        <v>10</v>
      </c>
      <c r="C19" s="27"/>
      <c r="D19" s="27"/>
      <c r="E19" s="27"/>
      <c r="F19" s="27"/>
      <c r="G19" s="27"/>
      <c r="H19" s="27"/>
    </row>
    <row r="20" spans="2:8" ht="27.75" customHeight="1" x14ac:dyDescent="0.25">
      <c r="B20" s="28" t="s">
        <v>11</v>
      </c>
      <c r="C20" s="28"/>
      <c r="D20" s="28"/>
      <c r="E20" s="28"/>
      <c r="F20" s="28"/>
      <c r="G20" s="28"/>
      <c r="H20" s="28"/>
    </row>
    <row r="22" spans="2:8" x14ac:dyDescent="0.25">
      <c r="B22" s="29" t="s">
        <v>12</v>
      </c>
      <c r="C22" s="29"/>
      <c r="D22" s="29"/>
      <c r="E22" s="29"/>
      <c r="F22" s="29"/>
      <c r="G22" s="29"/>
      <c r="H22" s="29"/>
    </row>
    <row r="24" spans="2:8" ht="15" customHeight="1" x14ac:dyDescent="0.25">
      <c r="B24" s="22" t="s">
        <v>13</v>
      </c>
      <c r="C24" s="22"/>
      <c r="D24" s="22"/>
      <c r="E24" s="22"/>
      <c r="F24" s="22"/>
      <c r="G24" s="22"/>
      <c r="H24" s="22"/>
    </row>
    <row r="25" spans="2:8" ht="51.75" customHeight="1" x14ac:dyDescent="0.25">
      <c r="B25" s="22"/>
      <c r="C25" s="22"/>
      <c r="D25" s="22"/>
      <c r="E25" s="22"/>
      <c r="F25" s="22"/>
      <c r="G25" s="22"/>
      <c r="H25" s="22"/>
    </row>
  </sheetData>
  <mergeCells count="17">
    <mergeCell ref="B20:H20"/>
    <mergeCell ref="B24:H25"/>
    <mergeCell ref="A1:H1"/>
    <mergeCell ref="A2:H2"/>
    <mergeCell ref="A3:H3"/>
    <mergeCell ref="B5:H6"/>
    <mergeCell ref="B8:H8"/>
    <mergeCell ref="B9:H9"/>
    <mergeCell ref="B10:H10"/>
    <mergeCell ref="B11:H11"/>
    <mergeCell ref="B12:H12"/>
    <mergeCell ref="B13:H13"/>
    <mergeCell ref="B22:H22"/>
    <mergeCell ref="B15:H15"/>
    <mergeCell ref="B16:H16"/>
    <mergeCell ref="B17:H17"/>
    <mergeCell ref="B19:H19"/>
  </mergeCells>
  <pageMargins left="0.4" right="0.4" top="0.5" bottom="0.5"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0"/>
  <sheetViews>
    <sheetView showGridLines="0" zoomScaleNormal="100" workbookViewId="0">
      <selection sqref="A1:D1"/>
    </sheetView>
  </sheetViews>
  <sheetFormatPr defaultColWidth="8.7109375" defaultRowHeight="15" x14ac:dyDescent="0.25"/>
  <cols>
    <col min="1" max="1" width="30" customWidth="1"/>
    <col min="2" max="2" width="12" customWidth="1"/>
    <col min="3" max="3" width="52" customWidth="1"/>
  </cols>
  <sheetData>
    <row r="1" spans="1:4" x14ac:dyDescent="0.25">
      <c r="A1" s="23" t="s">
        <v>14</v>
      </c>
      <c r="B1" s="23"/>
      <c r="C1" s="23"/>
      <c r="D1" s="23"/>
    </row>
    <row r="2" spans="1:4" ht="24" customHeight="1" x14ac:dyDescent="0.35">
      <c r="A2" s="24" t="s">
        <v>15</v>
      </c>
      <c r="B2" s="24"/>
      <c r="C2" s="24"/>
      <c r="D2" s="24"/>
    </row>
    <row r="3" spans="1:4" x14ac:dyDescent="0.25">
      <c r="A3" s="30" t="s">
        <v>16</v>
      </c>
      <c r="B3" s="30"/>
      <c r="C3" s="30"/>
      <c r="D3" s="30"/>
    </row>
    <row r="5" spans="1:4" ht="15.75" x14ac:dyDescent="0.25">
      <c r="A5" s="1" t="s">
        <v>17</v>
      </c>
    </row>
    <row r="6" spans="1:4" ht="30" customHeight="1" x14ac:dyDescent="0.25">
      <c r="A6" s="3" t="s">
        <v>18</v>
      </c>
      <c r="B6" s="3" t="s">
        <v>19</v>
      </c>
      <c r="C6" s="3" t="s">
        <v>20</v>
      </c>
    </row>
    <row r="7" spans="1:4" ht="24" customHeight="1" x14ac:dyDescent="0.25">
      <c r="A7" s="4" t="s">
        <v>21</v>
      </c>
      <c r="B7" s="5"/>
      <c r="C7" s="5"/>
    </row>
    <row r="8" spans="1:4" ht="24" customHeight="1" x14ac:dyDescent="0.25">
      <c r="A8" s="6" t="s">
        <v>22</v>
      </c>
      <c r="B8" s="5"/>
      <c r="C8" s="5"/>
    </row>
    <row r="9" spans="1:4" ht="24" customHeight="1" x14ac:dyDescent="0.25">
      <c r="A9" s="4" t="s">
        <v>23</v>
      </c>
      <c r="B9" s="5"/>
      <c r="C9" s="5"/>
    </row>
    <row r="10" spans="1:4" ht="24" customHeight="1" x14ac:dyDescent="0.25">
      <c r="A10" s="6" t="s">
        <v>24</v>
      </c>
      <c r="B10" s="5"/>
      <c r="C10" s="5"/>
    </row>
    <row r="11" spans="1:4" ht="24" customHeight="1" x14ac:dyDescent="0.25">
      <c r="A11" s="4" t="s">
        <v>25</v>
      </c>
      <c r="B11" s="5"/>
      <c r="C11" s="5"/>
    </row>
    <row r="12" spans="1:4" ht="24" customHeight="1" x14ac:dyDescent="0.25">
      <c r="A12" s="6" t="s">
        <v>26</v>
      </c>
      <c r="B12" s="5"/>
      <c r="C12" s="5"/>
    </row>
    <row r="13" spans="1:4" ht="24" customHeight="1" x14ac:dyDescent="0.25">
      <c r="A13" s="4" t="s">
        <v>27</v>
      </c>
      <c r="B13" s="5"/>
      <c r="C13" s="5"/>
    </row>
    <row r="14" spans="1:4" ht="24" customHeight="1" x14ac:dyDescent="0.25">
      <c r="A14" s="6" t="s">
        <v>28</v>
      </c>
      <c r="B14" s="5"/>
      <c r="C14" s="5"/>
    </row>
    <row r="15" spans="1:4" ht="24" customHeight="1" x14ac:dyDescent="0.25">
      <c r="A15" s="4" t="s">
        <v>29</v>
      </c>
      <c r="B15" s="5"/>
      <c r="C15" s="5"/>
    </row>
    <row r="18" spans="1:4" ht="15.75" x14ac:dyDescent="0.25">
      <c r="A18" s="1" t="s">
        <v>30</v>
      </c>
    </row>
    <row r="19" spans="1:4" ht="30" customHeight="1" x14ac:dyDescent="0.25">
      <c r="A19" s="3" t="s">
        <v>31</v>
      </c>
      <c r="B19" s="3" t="s">
        <v>32</v>
      </c>
      <c r="C19" s="3" t="s">
        <v>33</v>
      </c>
    </row>
    <row r="20" spans="1:4" x14ac:dyDescent="0.25">
      <c r="A20" s="4" t="s">
        <v>34</v>
      </c>
      <c r="B20" s="5"/>
      <c r="C20" s="5"/>
    </row>
    <row r="21" spans="1:4" x14ac:dyDescent="0.25">
      <c r="A21" s="6" t="s">
        <v>35</v>
      </c>
      <c r="B21" s="5"/>
      <c r="C21" s="5"/>
    </row>
    <row r="22" spans="1:4" x14ac:dyDescent="0.25">
      <c r="A22" s="4" t="s">
        <v>36</v>
      </c>
      <c r="B22" s="5"/>
      <c r="C22" s="5"/>
    </row>
    <row r="23" spans="1:4" x14ac:dyDescent="0.25">
      <c r="A23" s="6" t="s">
        <v>37</v>
      </c>
      <c r="B23" s="5"/>
      <c r="C23" s="5"/>
    </row>
    <row r="24" spans="1:4" x14ac:dyDescent="0.25">
      <c r="A24" s="4" t="s">
        <v>38</v>
      </c>
      <c r="B24" s="5"/>
      <c r="C24" s="5"/>
    </row>
    <row r="25" spans="1:4" x14ac:dyDescent="0.25">
      <c r="A25" s="6" t="s">
        <v>39</v>
      </c>
      <c r="B25" s="5"/>
      <c r="C25" s="5"/>
    </row>
    <row r="26" spans="1:4" x14ac:dyDescent="0.25">
      <c r="A26" s="4" t="s">
        <v>40</v>
      </c>
      <c r="B26" s="5"/>
      <c r="C26" s="5"/>
    </row>
    <row r="27" spans="1:4" x14ac:dyDescent="0.25">
      <c r="A27" s="6" t="s">
        <v>41</v>
      </c>
      <c r="B27" s="5"/>
      <c r="C27" s="5"/>
    </row>
    <row r="28" spans="1:4" x14ac:dyDescent="0.25">
      <c r="A28" s="4" t="s">
        <v>42</v>
      </c>
      <c r="B28" s="5"/>
      <c r="C28" s="5"/>
    </row>
    <row r="30" spans="1:4" ht="22.35" customHeight="1" x14ac:dyDescent="0.25">
      <c r="A30" s="22" t="s">
        <v>43</v>
      </c>
      <c r="B30" s="22"/>
      <c r="C30" s="22"/>
      <c r="D30" s="22"/>
    </row>
  </sheetData>
  <mergeCells count="4">
    <mergeCell ref="A1:D1"/>
    <mergeCell ref="A2:D2"/>
    <mergeCell ref="A3:D3"/>
    <mergeCell ref="A30:D30"/>
  </mergeCells>
  <dataValidations count="1">
    <dataValidation type="list" allowBlank="1" sqref="B20:B28" xr:uid="{00000000-0002-0000-0100-000000000000}">
      <formula1>"Yes,No,TBD"</formula1>
      <formula2>0</formula2>
    </dataValidation>
  </dataValidations>
  <pageMargins left="0.4" right="0.4" top="0.5" bottom="0.5"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98"/>
  <sheetViews>
    <sheetView showGridLines="0" zoomScaleNormal="100" workbookViewId="0">
      <pane ySplit="5" topLeftCell="A6" activePane="bottomLeft" state="frozen"/>
      <selection pane="bottomLeft" sqref="A1:E1"/>
    </sheetView>
  </sheetViews>
  <sheetFormatPr defaultColWidth="8.7109375" defaultRowHeight="15" x14ac:dyDescent="0.25"/>
  <cols>
    <col min="1" max="1" width="52" customWidth="1"/>
    <col min="2" max="2" width="12" customWidth="1"/>
    <col min="3" max="3" width="15" customWidth="1"/>
    <col min="4" max="4" width="16" customWidth="1"/>
    <col min="5" max="5" width="34" customWidth="1"/>
  </cols>
  <sheetData>
    <row r="1" spans="1:5" x14ac:dyDescent="0.25">
      <c r="A1" s="23" t="s">
        <v>44</v>
      </c>
      <c r="B1" s="23"/>
      <c r="C1" s="23"/>
      <c r="D1" s="23"/>
      <c r="E1" s="23"/>
    </row>
    <row r="2" spans="1:5" ht="24" customHeight="1" x14ac:dyDescent="0.35">
      <c r="A2" s="24" t="s">
        <v>45</v>
      </c>
      <c r="B2" s="24"/>
      <c r="C2" s="24"/>
      <c r="D2" s="24"/>
      <c r="E2" s="24"/>
    </row>
    <row r="3" spans="1:5" x14ac:dyDescent="0.25">
      <c r="A3" s="30" t="s">
        <v>46</v>
      </c>
      <c r="B3" s="30"/>
      <c r="C3" s="30"/>
      <c r="D3" s="30"/>
      <c r="E3" s="30"/>
    </row>
    <row r="5" spans="1:5" ht="30" customHeight="1" x14ac:dyDescent="0.25">
      <c r="A5" s="3" t="s">
        <v>47</v>
      </c>
      <c r="B5" s="3" t="s">
        <v>48</v>
      </c>
      <c r="C5" s="3" t="s">
        <v>49</v>
      </c>
      <c r="D5" s="3" t="s">
        <v>50</v>
      </c>
      <c r="E5" s="3" t="s">
        <v>51</v>
      </c>
    </row>
    <row r="6" spans="1:5" ht="19.5" customHeight="1" x14ac:dyDescent="0.25">
      <c r="A6" s="31" t="s">
        <v>52</v>
      </c>
      <c r="B6" s="31"/>
      <c r="C6" s="31"/>
      <c r="D6" s="31"/>
      <c r="E6" s="31"/>
    </row>
    <row r="7" spans="1:5" ht="18" customHeight="1" x14ac:dyDescent="0.25">
      <c r="A7" s="4" t="s">
        <v>53</v>
      </c>
      <c r="B7" s="5"/>
      <c r="C7" s="5"/>
      <c r="D7" s="5"/>
      <c r="E7" s="5"/>
    </row>
    <row r="8" spans="1:5" ht="18" customHeight="1" x14ac:dyDescent="0.25">
      <c r="A8" s="6" t="s">
        <v>54</v>
      </c>
      <c r="B8" s="5"/>
      <c r="C8" s="5"/>
      <c r="D8" s="5"/>
      <c r="E8" s="5"/>
    </row>
    <row r="9" spans="1:5" ht="18" customHeight="1" x14ac:dyDescent="0.25">
      <c r="A9" s="4" t="s">
        <v>55</v>
      </c>
      <c r="B9" s="5"/>
      <c r="C9" s="5"/>
      <c r="D9" s="5"/>
      <c r="E9" s="5"/>
    </row>
    <row r="10" spans="1:5" ht="18" customHeight="1" x14ac:dyDescent="0.25">
      <c r="A10" s="6" t="s">
        <v>56</v>
      </c>
      <c r="B10" s="5"/>
      <c r="C10" s="5"/>
      <c r="D10" s="5"/>
      <c r="E10" s="5"/>
    </row>
    <row r="11" spans="1:5" ht="18" customHeight="1" x14ac:dyDescent="0.25">
      <c r="A11" s="4" t="s">
        <v>57</v>
      </c>
      <c r="B11" s="5"/>
      <c r="C11" s="5"/>
      <c r="D11" s="5"/>
      <c r="E11" s="5"/>
    </row>
    <row r="12" spans="1:5" ht="18" customHeight="1" x14ac:dyDescent="0.25">
      <c r="A12" s="6" t="s">
        <v>58</v>
      </c>
      <c r="B12" s="5"/>
      <c r="C12" s="5"/>
      <c r="D12" s="5"/>
      <c r="E12" s="5"/>
    </row>
    <row r="13" spans="1:5" ht="18" customHeight="1" x14ac:dyDescent="0.25">
      <c r="A13" s="4" t="s">
        <v>59</v>
      </c>
      <c r="B13" s="5"/>
      <c r="C13" s="5"/>
      <c r="D13" s="5"/>
      <c r="E13" s="5"/>
    </row>
    <row r="14" spans="1:5" ht="19.5" customHeight="1" x14ac:dyDescent="0.25">
      <c r="A14" s="31" t="s">
        <v>60</v>
      </c>
      <c r="B14" s="31"/>
      <c r="C14" s="31"/>
      <c r="D14" s="31"/>
      <c r="E14" s="31"/>
    </row>
    <row r="15" spans="1:5" ht="18" customHeight="1" x14ac:dyDescent="0.25">
      <c r="A15" s="4" t="s">
        <v>61</v>
      </c>
      <c r="B15" s="5"/>
      <c r="C15" s="5"/>
      <c r="D15" s="5"/>
      <c r="E15" s="5"/>
    </row>
    <row r="16" spans="1:5" ht="18" customHeight="1" x14ac:dyDescent="0.25">
      <c r="A16" s="6" t="s">
        <v>62</v>
      </c>
      <c r="B16" s="5"/>
      <c r="C16" s="5"/>
      <c r="D16" s="5"/>
      <c r="E16" s="5"/>
    </row>
    <row r="17" spans="1:5" ht="18" customHeight="1" x14ac:dyDescent="0.25">
      <c r="A17" s="4" t="s">
        <v>63</v>
      </c>
      <c r="B17" s="5"/>
      <c r="C17" s="5"/>
      <c r="D17" s="5"/>
      <c r="E17" s="5"/>
    </row>
    <row r="18" spans="1:5" ht="18" customHeight="1" x14ac:dyDescent="0.25">
      <c r="A18" s="6" t="s">
        <v>64</v>
      </c>
      <c r="B18" s="5"/>
      <c r="C18" s="5"/>
      <c r="D18" s="5"/>
      <c r="E18" s="5"/>
    </row>
    <row r="19" spans="1:5" ht="18" customHeight="1" x14ac:dyDescent="0.25">
      <c r="A19" s="4" t="s">
        <v>65</v>
      </c>
      <c r="B19" s="5"/>
      <c r="C19" s="5"/>
      <c r="D19" s="5"/>
      <c r="E19" s="5"/>
    </row>
    <row r="20" spans="1:5" ht="18" customHeight="1" x14ac:dyDescent="0.25">
      <c r="A20" s="6" t="s">
        <v>66</v>
      </c>
      <c r="B20" s="5"/>
      <c r="C20" s="5"/>
      <c r="D20" s="5"/>
      <c r="E20" s="5"/>
    </row>
    <row r="21" spans="1:5" ht="18" customHeight="1" x14ac:dyDescent="0.25">
      <c r="A21" s="4" t="s">
        <v>67</v>
      </c>
      <c r="B21" s="5"/>
      <c r="C21" s="5"/>
      <c r="D21" s="5"/>
      <c r="E21" s="5"/>
    </row>
    <row r="22" spans="1:5" ht="19.5" customHeight="1" x14ac:dyDescent="0.25">
      <c r="A22" s="31" t="s">
        <v>68</v>
      </c>
      <c r="B22" s="31"/>
      <c r="C22" s="31"/>
      <c r="D22" s="31"/>
      <c r="E22" s="31"/>
    </row>
    <row r="23" spans="1:5" ht="18" customHeight="1" x14ac:dyDescent="0.25">
      <c r="A23" s="4" t="s">
        <v>69</v>
      </c>
      <c r="B23" s="5"/>
      <c r="C23" s="5"/>
      <c r="D23" s="5"/>
      <c r="E23" s="5"/>
    </row>
    <row r="24" spans="1:5" ht="18" customHeight="1" x14ac:dyDescent="0.25">
      <c r="A24" s="6" t="s">
        <v>70</v>
      </c>
      <c r="B24" s="5"/>
      <c r="C24" s="5"/>
      <c r="D24" s="5"/>
      <c r="E24" s="5"/>
    </row>
    <row r="25" spans="1:5" ht="18" customHeight="1" x14ac:dyDescent="0.25">
      <c r="A25" s="4" t="s">
        <v>71</v>
      </c>
      <c r="B25" s="5"/>
      <c r="C25" s="5"/>
      <c r="D25" s="5"/>
      <c r="E25" s="5"/>
    </row>
    <row r="26" spans="1:5" ht="18" customHeight="1" x14ac:dyDescent="0.25">
      <c r="A26" s="6" t="s">
        <v>72</v>
      </c>
      <c r="B26" s="5"/>
      <c r="C26" s="5"/>
      <c r="D26" s="5"/>
      <c r="E26" s="5"/>
    </row>
    <row r="27" spans="1:5" ht="18" customHeight="1" x14ac:dyDescent="0.25">
      <c r="A27" s="4" t="s">
        <v>73</v>
      </c>
      <c r="B27" s="5"/>
      <c r="C27" s="5"/>
      <c r="D27" s="5"/>
      <c r="E27" s="5"/>
    </row>
    <row r="28" spans="1:5" ht="18" customHeight="1" x14ac:dyDescent="0.25">
      <c r="A28" s="6" t="s">
        <v>74</v>
      </c>
      <c r="B28" s="5"/>
      <c r="C28" s="5"/>
      <c r="D28" s="5"/>
      <c r="E28" s="5"/>
    </row>
    <row r="29" spans="1:5" ht="19.5" customHeight="1" x14ac:dyDescent="0.25">
      <c r="A29" s="31" t="s">
        <v>75</v>
      </c>
      <c r="B29" s="31"/>
      <c r="C29" s="31"/>
      <c r="D29" s="31"/>
      <c r="E29" s="31"/>
    </row>
    <row r="30" spans="1:5" ht="18" customHeight="1" x14ac:dyDescent="0.25">
      <c r="A30" s="4" t="s">
        <v>76</v>
      </c>
      <c r="B30" s="5"/>
      <c r="C30" s="5"/>
      <c r="D30" s="5"/>
      <c r="E30" s="5"/>
    </row>
    <row r="31" spans="1:5" ht="18" customHeight="1" x14ac:dyDescent="0.25">
      <c r="A31" s="6" t="s">
        <v>77</v>
      </c>
      <c r="B31" s="5"/>
      <c r="C31" s="5"/>
      <c r="D31" s="5"/>
      <c r="E31" s="5"/>
    </row>
    <row r="32" spans="1:5" ht="18" customHeight="1" x14ac:dyDescent="0.25">
      <c r="A32" s="4" t="s">
        <v>78</v>
      </c>
      <c r="B32" s="5"/>
      <c r="C32" s="5"/>
      <c r="D32" s="5"/>
      <c r="E32" s="5"/>
    </row>
    <row r="33" spans="1:5" ht="18" customHeight="1" x14ac:dyDescent="0.25">
      <c r="A33" s="6" t="s">
        <v>79</v>
      </c>
      <c r="B33" s="5"/>
      <c r="C33" s="5"/>
      <c r="D33" s="5"/>
      <c r="E33" s="5"/>
    </row>
    <row r="34" spans="1:5" ht="18" customHeight="1" x14ac:dyDescent="0.25">
      <c r="A34" s="4" t="s">
        <v>80</v>
      </c>
      <c r="B34" s="5"/>
      <c r="C34" s="5"/>
      <c r="D34" s="5"/>
      <c r="E34" s="5"/>
    </row>
    <row r="35" spans="1:5" ht="19.5" customHeight="1" x14ac:dyDescent="0.25">
      <c r="A35" s="31" t="s">
        <v>81</v>
      </c>
      <c r="B35" s="31"/>
      <c r="C35" s="31"/>
      <c r="D35" s="31"/>
      <c r="E35" s="31"/>
    </row>
    <row r="36" spans="1:5" ht="18" customHeight="1" x14ac:dyDescent="0.25">
      <c r="A36" s="4" t="s">
        <v>82</v>
      </c>
      <c r="B36" s="5"/>
      <c r="C36" s="5"/>
      <c r="D36" s="5"/>
      <c r="E36" s="5"/>
    </row>
    <row r="37" spans="1:5" ht="18" customHeight="1" x14ac:dyDescent="0.25">
      <c r="A37" s="6" t="s">
        <v>83</v>
      </c>
      <c r="B37" s="5"/>
      <c r="C37" s="5"/>
      <c r="D37" s="5"/>
      <c r="E37" s="5"/>
    </row>
    <row r="38" spans="1:5" ht="18" customHeight="1" x14ac:dyDescent="0.25">
      <c r="A38" s="4" t="s">
        <v>84</v>
      </c>
      <c r="B38" s="5"/>
      <c r="C38" s="5"/>
      <c r="D38" s="5"/>
      <c r="E38" s="5"/>
    </row>
    <row r="39" spans="1:5" ht="18" customHeight="1" x14ac:dyDescent="0.25">
      <c r="A39" s="6" t="s">
        <v>85</v>
      </c>
      <c r="B39" s="5"/>
      <c r="C39" s="5"/>
      <c r="D39" s="5"/>
      <c r="E39" s="5"/>
    </row>
    <row r="40" spans="1:5" ht="18" customHeight="1" x14ac:dyDescent="0.25">
      <c r="A40" s="4" t="s">
        <v>86</v>
      </c>
      <c r="B40" s="5"/>
      <c r="C40" s="5"/>
      <c r="D40" s="5"/>
      <c r="E40" s="5"/>
    </row>
    <row r="41" spans="1:5" ht="18" customHeight="1" x14ac:dyDescent="0.25">
      <c r="A41" s="6" t="s">
        <v>87</v>
      </c>
      <c r="B41" s="5"/>
      <c r="C41" s="5"/>
      <c r="D41" s="5"/>
      <c r="E41" s="5"/>
    </row>
    <row r="42" spans="1:5" ht="18" customHeight="1" x14ac:dyDescent="0.25">
      <c r="A42" s="4" t="s">
        <v>88</v>
      </c>
      <c r="B42" s="5"/>
      <c r="C42" s="5"/>
      <c r="D42" s="5"/>
      <c r="E42" s="5"/>
    </row>
    <row r="43" spans="1:5" ht="19.5" customHeight="1" x14ac:dyDescent="0.25">
      <c r="A43" s="31" t="s">
        <v>89</v>
      </c>
      <c r="B43" s="31"/>
      <c r="C43" s="31"/>
      <c r="D43" s="31"/>
      <c r="E43" s="31"/>
    </row>
    <row r="44" spans="1:5" ht="18" customHeight="1" x14ac:dyDescent="0.25">
      <c r="A44" s="4" t="s">
        <v>90</v>
      </c>
      <c r="B44" s="5"/>
      <c r="C44" s="5"/>
      <c r="D44" s="5"/>
      <c r="E44" s="5"/>
    </row>
    <row r="45" spans="1:5" ht="18" customHeight="1" x14ac:dyDescent="0.25">
      <c r="A45" s="6" t="s">
        <v>91</v>
      </c>
      <c r="B45" s="5"/>
      <c r="C45" s="5"/>
      <c r="D45" s="5"/>
      <c r="E45" s="5"/>
    </row>
    <row r="46" spans="1:5" ht="18" customHeight="1" x14ac:dyDescent="0.25">
      <c r="A46" s="4" t="s">
        <v>92</v>
      </c>
      <c r="B46" s="5"/>
      <c r="C46" s="5"/>
      <c r="D46" s="5"/>
      <c r="E46" s="5"/>
    </row>
    <row r="47" spans="1:5" ht="18" customHeight="1" x14ac:dyDescent="0.25">
      <c r="A47" s="6" t="s">
        <v>93</v>
      </c>
      <c r="B47" s="5"/>
      <c r="C47" s="5"/>
      <c r="D47" s="5"/>
      <c r="E47" s="5"/>
    </row>
    <row r="48" spans="1:5" ht="18" customHeight="1" x14ac:dyDescent="0.25">
      <c r="A48" s="4" t="s">
        <v>94</v>
      </c>
      <c r="B48" s="5"/>
      <c r="C48" s="5"/>
      <c r="D48" s="5"/>
      <c r="E48" s="5"/>
    </row>
    <row r="49" spans="1:5" ht="18" customHeight="1" x14ac:dyDescent="0.25">
      <c r="A49" s="6" t="s">
        <v>95</v>
      </c>
      <c r="B49" s="5"/>
      <c r="C49" s="5"/>
      <c r="D49" s="5"/>
      <c r="E49" s="5"/>
    </row>
    <row r="50" spans="1:5" ht="19.5" customHeight="1" x14ac:dyDescent="0.25">
      <c r="A50" s="31" t="s">
        <v>96</v>
      </c>
      <c r="B50" s="31"/>
      <c r="C50" s="31"/>
      <c r="D50" s="31"/>
      <c r="E50" s="31"/>
    </row>
    <row r="51" spans="1:5" ht="18" customHeight="1" x14ac:dyDescent="0.25">
      <c r="A51" s="4" t="s">
        <v>97</v>
      </c>
      <c r="B51" s="5"/>
      <c r="C51" s="5"/>
      <c r="D51" s="5"/>
      <c r="E51" s="5"/>
    </row>
    <row r="52" spans="1:5" ht="18" customHeight="1" x14ac:dyDescent="0.25">
      <c r="A52" s="6" t="s">
        <v>98</v>
      </c>
      <c r="B52" s="5"/>
      <c r="C52" s="5"/>
      <c r="D52" s="5"/>
      <c r="E52" s="5"/>
    </row>
    <row r="53" spans="1:5" ht="18" customHeight="1" x14ac:dyDescent="0.25">
      <c r="A53" s="4" t="s">
        <v>99</v>
      </c>
      <c r="B53" s="5"/>
      <c r="C53" s="5"/>
      <c r="D53" s="5"/>
      <c r="E53" s="5"/>
    </row>
    <row r="54" spans="1:5" ht="18" customHeight="1" x14ac:dyDescent="0.25">
      <c r="A54" s="6" t="s">
        <v>100</v>
      </c>
      <c r="B54" s="5"/>
      <c r="C54" s="5"/>
      <c r="D54" s="5"/>
      <c r="E54" s="5"/>
    </row>
    <row r="55" spans="1:5" ht="19.5" customHeight="1" x14ac:dyDescent="0.25">
      <c r="A55" s="31" t="s">
        <v>101</v>
      </c>
      <c r="B55" s="31"/>
      <c r="C55" s="31"/>
      <c r="D55" s="31"/>
      <c r="E55" s="31"/>
    </row>
    <row r="56" spans="1:5" ht="18" customHeight="1" x14ac:dyDescent="0.25">
      <c r="A56" s="4" t="s">
        <v>102</v>
      </c>
      <c r="B56" s="5"/>
      <c r="C56" s="5"/>
      <c r="D56" s="5"/>
      <c r="E56" s="5"/>
    </row>
    <row r="57" spans="1:5" ht="18" customHeight="1" x14ac:dyDescent="0.25">
      <c r="A57" s="6" t="s">
        <v>103</v>
      </c>
      <c r="B57" s="5"/>
      <c r="C57" s="5"/>
      <c r="D57" s="5"/>
      <c r="E57" s="5"/>
    </row>
    <row r="58" spans="1:5" ht="18" customHeight="1" x14ac:dyDescent="0.25">
      <c r="A58" s="4" t="s">
        <v>104</v>
      </c>
      <c r="B58" s="5"/>
      <c r="C58" s="5"/>
      <c r="D58" s="5"/>
      <c r="E58" s="5"/>
    </row>
    <row r="59" spans="1:5" ht="18" customHeight="1" x14ac:dyDescent="0.25">
      <c r="A59" s="6" t="s">
        <v>105</v>
      </c>
      <c r="B59" s="5"/>
      <c r="C59" s="5"/>
      <c r="D59" s="5"/>
      <c r="E59" s="5"/>
    </row>
    <row r="60" spans="1:5" ht="18" customHeight="1" x14ac:dyDescent="0.25">
      <c r="A60" s="4" t="s">
        <v>106</v>
      </c>
      <c r="B60" s="5"/>
      <c r="C60" s="5"/>
      <c r="D60" s="5"/>
      <c r="E60" s="5"/>
    </row>
    <row r="61" spans="1:5" ht="19.5" customHeight="1" x14ac:dyDescent="0.25">
      <c r="A61" s="31" t="s">
        <v>107</v>
      </c>
      <c r="B61" s="31"/>
      <c r="C61" s="31"/>
      <c r="D61" s="31"/>
      <c r="E61" s="31"/>
    </row>
    <row r="62" spans="1:5" ht="18" customHeight="1" x14ac:dyDescent="0.25">
      <c r="A62" s="4" t="s">
        <v>108</v>
      </c>
      <c r="B62" s="5"/>
      <c r="C62" s="5"/>
      <c r="D62" s="5"/>
      <c r="E62" s="5"/>
    </row>
    <row r="63" spans="1:5" ht="18" customHeight="1" x14ac:dyDescent="0.25">
      <c r="A63" s="6" t="s">
        <v>109</v>
      </c>
      <c r="B63" s="5"/>
      <c r="C63" s="5"/>
      <c r="D63" s="5"/>
      <c r="E63" s="5"/>
    </row>
    <row r="64" spans="1:5" ht="18" customHeight="1" x14ac:dyDescent="0.25">
      <c r="A64" s="4" t="s">
        <v>110</v>
      </c>
      <c r="B64" s="5"/>
      <c r="C64" s="5"/>
      <c r="D64" s="5"/>
      <c r="E64" s="5"/>
    </row>
    <row r="65" spans="1:5" ht="18" customHeight="1" x14ac:dyDescent="0.25">
      <c r="A65" s="6" t="s">
        <v>111</v>
      </c>
      <c r="B65" s="5"/>
      <c r="C65" s="5"/>
      <c r="D65" s="5"/>
      <c r="E65" s="5"/>
    </row>
    <row r="66" spans="1:5" ht="18" customHeight="1" x14ac:dyDescent="0.25">
      <c r="A66" s="4" t="s">
        <v>112</v>
      </c>
      <c r="B66" s="5"/>
      <c r="C66" s="5"/>
      <c r="D66" s="5"/>
      <c r="E66" s="5"/>
    </row>
    <row r="67" spans="1:5" ht="19.5" customHeight="1" x14ac:dyDescent="0.25">
      <c r="A67" s="31" t="s">
        <v>113</v>
      </c>
      <c r="B67" s="31"/>
      <c r="C67" s="31"/>
      <c r="D67" s="31"/>
      <c r="E67" s="31"/>
    </row>
    <row r="68" spans="1:5" ht="18" customHeight="1" x14ac:dyDescent="0.25">
      <c r="A68" s="4" t="s">
        <v>114</v>
      </c>
      <c r="B68" s="5"/>
      <c r="C68" s="5"/>
      <c r="D68" s="5"/>
      <c r="E68" s="5"/>
    </row>
    <row r="69" spans="1:5" ht="18" customHeight="1" x14ac:dyDescent="0.25">
      <c r="A69" s="6" t="s">
        <v>115</v>
      </c>
      <c r="B69" s="5"/>
      <c r="C69" s="5"/>
      <c r="D69" s="5"/>
      <c r="E69" s="5"/>
    </row>
    <row r="70" spans="1:5" ht="18" customHeight="1" x14ac:dyDescent="0.25">
      <c r="A70" s="4" t="s">
        <v>116</v>
      </c>
      <c r="B70" s="5"/>
      <c r="C70" s="5"/>
      <c r="D70" s="5"/>
      <c r="E70" s="5"/>
    </row>
    <row r="71" spans="1:5" ht="18" customHeight="1" x14ac:dyDescent="0.25">
      <c r="A71" s="6" t="s">
        <v>117</v>
      </c>
      <c r="B71" s="5"/>
      <c r="C71" s="5"/>
      <c r="D71" s="5"/>
      <c r="E71" s="5"/>
    </row>
    <row r="72" spans="1:5" ht="18" customHeight="1" x14ac:dyDescent="0.25">
      <c r="A72" s="4" t="s">
        <v>118</v>
      </c>
      <c r="B72" s="5"/>
      <c r="C72" s="5"/>
      <c r="D72" s="5"/>
      <c r="E72" s="5"/>
    </row>
    <row r="73" spans="1:5" ht="19.5" customHeight="1" x14ac:dyDescent="0.25">
      <c r="A73" s="31" t="s">
        <v>119</v>
      </c>
      <c r="B73" s="31"/>
      <c r="C73" s="31"/>
      <c r="D73" s="31"/>
      <c r="E73" s="31"/>
    </row>
    <row r="74" spans="1:5" ht="18" customHeight="1" x14ac:dyDescent="0.25">
      <c r="A74" s="4" t="s">
        <v>120</v>
      </c>
      <c r="B74" s="5"/>
      <c r="C74" s="5"/>
      <c r="D74" s="5"/>
      <c r="E74" s="5"/>
    </row>
    <row r="75" spans="1:5" ht="18" customHeight="1" x14ac:dyDescent="0.25">
      <c r="A75" s="6" t="s">
        <v>121</v>
      </c>
      <c r="B75" s="5"/>
      <c r="C75" s="5"/>
      <c r="D75" s="5"/>
      <c r="E75" s="5"/>
    </row>
    <row r="76" spans="1:5" ht="18" customHeight="1" x14ac:dyDescent="0.25">
      <c r="A76" s="4" t="s">
        <v>122</v>
      </c>
      <c r="B76" s="5"/>
      <c r="C76" s="5"/>
      <c r="D76" s="5"/>
      <c r="E76" s="5"/>
    </row>
    <row r="77" spans="1:5" ht="18" customHeight="1" x14ac:dyDescent="0.25">
      <c r="A77" s="6" t="s">
        <v>123</v>
      </c>
      <c r="B77" s="5"/>
      <c r="C77" s="5"/>
      <c r="D77" s="5"/>
      <c r="E77" s="5"/>
    </row>
    <row r="78" spans="1:5" ht="18" customHeight="1" x14ac:dyDescent="0.25">
      <c r="A78" s="4" t="s">
        <v>124</v>
      </c>
      <c r="B78" s="5"/>
      <c r="C78" s="5"/>
      <c r="D78" s="5"/>
      <c r="E78" s="5"/>
    </row>
    <row r="79" spans="1:5" ht="19.5" customHeight="1" x14ac:dyDescent="0.25">
      <c r="A79" s="31" t="s">
        <v>125</v>
      </c>
      <c r="B79" s="31"/>
      <c r="C79" s="31"/>
      <c r="D79" s="31"/>
      <c r="E79" s="31"/>
    </row>
    <row r="80" spans="1:5" ht="18" customHeight="1" x14ac:dyDescent="0.25">
      <c r="A80" s="4" t="s">
        <v>126</v>
      </c>
      <c r="B80" s="5"/>
      <c r="C80" s="5"/>
      <c r="D80" s="5"/>
      <c r="E80" s="5"/>
    </row>
    <row r="81" spans="1:5" ht="18" customHeight="1" x14ac:dyDescent="0.25">
      <c r="A81" s="6" t="s">
        <v>127</v>
      </c>
      <c r="B81" s="5"/>
      <c r="C81" s="5"/>
      <c r="D81" s="5"/>
      <c r="E81" s="5"/>
    </row>
    <row r="82" spans="1:5" ht="18" customHeight="1" x14ac:dyDescent="0.25">
      <c r="A82" s="4" t="s">
        <v>128</v>
      </c>
      <c r="B82" s="5"/>
      <c r="C82" s="5"/>
      <c r="D82" s="5"/>
      <c r="E82" s="5"/>
    </row>
    <row r="83" spans="1:5" ht="19.5" customHeight="1" x14ac:dyDescent="0.25">
      <c r="A83" s="31" t="s">
        <v>129</v>
      </c>
      <c r="B83" s="31"/>
      <c r="C83" s="31"/>
      <c r="D83" s="31"/>
      <c r="E83" s="31"/>
    </row>
    <row r="84" spans="1:5" ht="18" customHeight="1" x14ac:dyDescent="0.25">
      <c r="A84" s="4" t="s">
        <v>130</v>
      </c>
      <c r="B84" s="5"/>
      <c r="C84" s="5"/>
      <c r="D84" s="5"/>
      <c r="E84" s="5"/>
    </row>
    <row r="85" spans="1:5" ht="18" customHeight="1" x14ac:dyDescent="0.25">
      <c r="A85" s="6" t="s">
        <v>131</v>
      </c>
      <c r="B85" s="5"/>
      <c r="C85" s="5"/>
      <c r="D85" s="5"/>
      <c r="E85" s="5"/>
    </row>
    <row r="86" spans="1:5" ht="18" customHeight="1" x14ac:dyDescent="0.25">
      <c r="A86" s="4" t="s">
        <v>132</v>
      </c>
      <c r="B86" s="5"/>
      <c r="C86" s="5"/>
      <c r="D86" s="5"/>
      <c r="E86" s="5"/>
    </row>
    <row r="87" spans="1:5" ht="19.5" customHeight="1" x14ac:dyDescent="0.25">
      <c r="A87" s="31" t="s">
        <v>133</v>
      </c>
      <c r="B87" s="31"/>
      <c r="C87" s="31"/>
      <c r="D87" s="31"/>
      <c r="E87" s="31"/>
    </row>
    <row r="88" spans="1:5" ht="18" customHeight="1" x14ac:dyDescent="0.25">
      <c r="A88" s="4" t="s">
        <v>134</v>
      </c>
      <c r="B88" s="5"/>
      <c r="C88" s="5"/>
      <c r="D88" s="5"/>
      <c r="E88" s="5"/>
    </row>
    <row r="89" spans="1:5" ht="18" customHeight="1" x14ac:dyDescent="0.25">
      <c r="A89" s="6" t="s">
        <v>135</v>
      </c>
      <c r="B89" s="5"/>
      <c r="C89" s="5"/>
      <c r="D89" s="5"/>
      <c r="E89" s="5"/>
    </row>
    <row r="90" spans="1:5" ht="18" customHeight="1" x14ac:dyDescent="0.25">
      <c r="A90" s="4" t="s">
        <v>136</v>
      </c>
      <c r="B90" s="5"/>
      <c r="C90" s="5"/>
      <c r="D90" s="5"/>
      <c r="E90" s="5"/>
    </row>
    <row r="91" spans="1:5" ht="19.5" customHeight="1" x14ac:dyDescent="0.25">
      <c r="A91" s="31" t="s">
        <v>137</v>
      </c>
      <c r="B91" s="31"/>
      <c r="C91" s="31"/>
      <c r="D91" s="31"/>
      <c r="E91" s="31"/>
    </row>
    <row r="92" spans="1:5" ht="18" customHeight="1" x14ac:dyDescent="0.25">
      <c r="A92" s="4" t="s">
        <v>138</v>
      </c>
      <c r="B92" s="5"/>
      <c r="C92" s="5"/>
      <c r="D92" s="5"/>
      <c r="E92" s="5"/>
    </row>
    <row r="93" spans="1:5" ht="18" customHeight="1" x14ac:dyDescent="0.25">
      <c r="A93" s="6" t="s">
        <v>139</v>
      </c>
      <c r="B93" s="5"/>
      <c r="C93" s="5"/>
      <c r="D93" s="5"/>
      <c r="E93" s="5"/>
    </row>
    <row r="94" spans="1:5" ht="19.5" customHeight="1" x14ac:dyDescent="0.25">
      <c r="A94" s="31" t="s">
        <v>140</v>
      </c>
      <c r="B94" s="31"/>
      <c r="C94" s="31"/>
      <c r="D94" s="31"/>
      <c r="E94" s="31"/>
    </row>
    <row r="95" spans="1:5" ht="18" customHeight="1" x14ac:dyDescent="0.25">
      <c r="A95" s="4" t="s">
        <v>141</v>
      </c>
      <c r="B95" s="5"/>
      <c r="C95" s="5"/>
      <c r="D95" s="5"/>
      <c r="E95" s="5"/>
    </row>
    <row r="96" spans="1:5" ht="18" customHeight="1" x14ac:dyDescent="0.25">
      <c r="A96" s="6" t="s">
        <v>142</v>
      </c>
      <c r="B96" s="5"/>
      <c r="C96" s="5"/>
      <c r="D96" s="5"/>
      <c r="E96" s="5"/>
    </row>
    <row r="97" spans="1:5" ht="18" customHeight="1" x14ac:dyDescent="0.25">
      <c r="A97" s="4" t="s">
        <v>143</v>
      </c>
      <c r="B97" s="5"/>
      <c r="C97" s="5"/>
      <c r="D97" s="5"/>
      <c r="E97" s="5"/>
    </row>
    <row r="98" spans="1:5" ht="18" customHeight="1" x14ac:dyDescent="0.25">
      <c r="A98" s="6" t="s">
        <v>144</v>
      </c>
      <c r="B98" s="5"/>
      <c r="C98" s="5"/>
      <c r="D98" s="5"/>
      <c r="E98" s="5"/>
    </row>
  </sheetData>
  <mergeCells count="19">
    <mergeCell ref="A83:E83"/>
    <mergeCell ref="A87:E87"/>
    <mergeCell ref="A91:E91"/>
    <mergeCell ref="A94:E94"/>
    <mergeCell ref="A55:E55"/>
    <mergeCell ref="A61:E61"/>
    <mergeCell ref="A67:E67"/>
    <mergeCell ref="A73:E73"/>
    <mergeCell ref="A79:E79"/>
    <mergeCell ref="A22:E22"/>
    <mergeCell ref="A29:E29"/>
    <mergeCell ref="A35:E35"/>
    <mergeCell ref="A43:E43"/>
    <mergeCell ref="A50:E50"/>
    <mergeCell ref="A1:E1"/>
    <mergeCell ref="A2:E2"/>
    <mergeCell ref="A3:E3"/>
    <mergeCell ref="A6:E6"/>
    <mergeCell ref="A14:E14"/>
  </mergeCells>
  <dataValidations count="3">
    <dataValidation type="list" allowBlank="1" sqref="B7:B13 B95:B98 B92:B93 B88:B90 B84:B86 B80:B82 B74:B78 B68:B72 B62:B66 B56:B60 B51:B54 B44:B49 B36:B42 B30:B34 B23:B28 B15:B21" xr:uid="{00000000-0002-0000-0200-000000000000}">
      <formula1>"Good,Fair,Poor,Fail,N/A"</formula1>
      <formula2>0</formula2>
    </dataValidation>
    <dataValidation type="list" allowBlank="1" sqref="C7:C13 C95:C98 C92:C93 C88:C90 C84:C86 C80:C82 C74:C78 C68:C72 C62:C66 C56:C60 C51:C54 C44:C49 C36:C42 C30:C34 C23:C28 C15:C21" xr:uid="{00000000-0002-0000-0200-000001000000}">
      <formula1>"Yes,No,N/A"</formula1>
      <formula2>0</formula2>
    </dataValidation>
    <dataValidation type="list" allowBlank="1" sqref="D7:D13 D95:D98 D92:D93 D88:D90 D84:D86 D80:D82 D74:D78 D68:D72 D62:D66 D56:D60 D51:D54 D44:D49 D36:D42 D30:D34 D23:D28 D15:D21" xr:uid="{00000000-0002-0000-0200-000002000000}">
      <formula1>"Yes,No"</formula1>
      <formula2>0</formula2>
    </dataValidation>
  </dataValidations>
  <pageMargins left="0.4" right="0.4" top="0.5" bottom="0.5"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6"/>
  <sheetViews>
    <sheetView showGridLines="0" zoomScaleNormal="100" workbookViewId="0">
      <selection sqref="A1:D1"/>
    </sheetView>
  </sheetViews>
  <sheetFormatPr defaultColWidth="8.7109375" defaultRowHeight="15" x14ac:dyDescent="0.25"/>
  <cols>
    <col min="1" max="1" width="54" customWidth="1"/>
    <col min="2" max="2" width="12" customWidth="1"/>
    <col min="3" max="3" width="40" customWidth="1"/>
  </cols>
  <sheetData>
    <row r="1" spans="1:4" x14ac:dyDescent="0.25">
      <c r="A1" s="23" t="s">
        <v>145</v>
      </c>
      <c r="B1" s="23"/>
      <c r="C1" s="23"/>
      <c r="D1" s="23"/>
    </row>
    <row r="2" spans="1:4" ht="24" customHeight="1" x14ac:dyDescent="0.35">
      <c r="A2" s="24" t="s">
        <v>146</v>
      </c>
      <c r="B2" s="24"/>
      <c r="C2" s="24"/>
      <c r="D2" s="24"/>
    </row>
    <row r="3" spans="1:4" x14ac:dyDescent="0.25">
      <c r="A3" s="30" t="s">
        <v>147</v>
      </c>
      <c r="B3" s="30"/>
      <c r="C3" s="30"/>
      <c r="D3" s="30"/>
    </row>
    <row r="5" spans="1:4" ht="30" customHeight="1" x14ac:dyDescent="0.25">
      <c r="A5" s="3" t="s">
        <v>148</v>
      </c>
      <c r="B5" s="3" t="s">
        <v>149</v>
      </c>
      <c r="C5" s="3" t="s">
        <v>150</v>
      </c>
    </row>
    <row r="6" spans="1:4" ht="19.5" customHeight="1" x14ac:dyDescent="0.25">
      <c r="A6" s="4" t="s">
        <v>151</v>
      </c>
      <c r="B6" s="5"/>
      <c r="C6" s="5"/>
    </row>
    <row r="7" spans="1:4" ht="19.5" customHeight="1" x14ac:dyDescent="0.25">
      <c r="A7" s="6" t="s">
        <v>152</v>
      </c>
      <c r="B7" s="5"/>
      <c r="C7" s="5"/>
    </row>
    <row r="8" spans="1:4" ht="19.5" customHeight="1" x14ac:dyDescent="0.25">
      <c r="A8" s="4" t="s">
        <v>153</v>
      </c>
      <c r="B8" s="5"/>
      <c r="C8" s="5"/>
    </row>
    <row r="9" spans="1:4" ht="19.5" customHeight="1" x14ac:dyDescent="0.25">
      <c r="A9" s="6" t="s">
        <v>154</v>
      </c>
      <c r="B9" s="5"/>
      <c r="C9" s="5"/>
    </row>
    <row r="10" spans="1:4" ht="19.5" customHeight="1" x14ac:dyDescent="0.25">
      <c r="A10" s="4" t="s">
        <v>155</v>
      </c>
      <c r="B10" s="5"/>
      <c r="C10" s="5"/>
    </row>
    <row r="11" spans="1:4" ht="19.5" customHeight="1" x14ac:dyDescent="0.25">
      <c r="A11" s="6" t="s">
        <v>156</v>
      </c>
      <c r="B11" s="5"/>
      <c r="C11" s="5"/>
    </row>
    <row r="12" spans="1:4" ht="19.5" customHeight="1" x14ac:dyDescent="0.25">
      <c r="A12" s="4" t="s">
        <v>157</v>
      </c>
      <c r="B12" s="5"/>
      <c r="C12" s="5"/>
    </row>
    <row r="13" spans="1:4" ht="19.5" customHeight="1" x14ac:dyDescent="0.25">
      <c r="A13" s="6" t="s">
        <v>158</v>
      </c>
      <c r="B13" s="5"/>
      <c r="C13" s="5"/>
    </row>
    <row r="14" spans="1:4" ht="19.5" customHeight="1" x14ac:dyDescent="0.25">
      <c r="A14" s="4" t="s">
        <v>159</v>
      </c>
      <c r="B14" s="5"/>
      <c r="C14" s="5"/>
    </row>
    <row r="15" spans="1:4" ht="19.5" customHeight="1" x14ac:dyDescent="0.25">
      <c r="A15" s="6" t="s">
        <v>160</v>
      </c>
      <c r="B15" s="5"/>
      <c r="C15" s="5"/>
    </row>
    <row r="16" spans="1:4" ht="19.5" customHeight="1" x14ac:dyDescent="0.25">
      <c r="A16" s="4" t="s">
        <v>161</v>
      </c>
      <c r="B16" s="5"/>
      <c r="C16" s="5"/>
    </row>
  </sheetData>
  <mergeCells count="3">
    <mergeCell ref="A1:D1"/>
    <mergeCell ref="A2:D2"/>
    <mergeCell ref="A3:D3"/>
  </mergeCells>
  <dataValidations count="1">
    <dataValidation type="list" allowBlank="1" sqref="B6:B16" xr:uid="{00000000-0002-0000-0300-000000000000}">
      <formula1>"Yes,No,N/A"</formula1>
      <formula2>0</formula2>
    </dataValidation>
  </dataValidations>
  <pageMargins left="0.4" right="0.4" top="0.5" bottom="0.5"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6"/>
  <sheetViews>
    <sheetView showGridLines="0" zoomScaleNormal="100" workbookViewId="0">
      <pane ySplit="5" topLeftCell="A6" activePane="bottomLeft" state="frozen"/>
      <selection pane="bottomLeft" activeCell="P8" sqref="P8"/>
    </sheetView>
  </sheetViews>
  <sheetFormatPr defaultColWidth="8.7109375" defaultRowHeight="15" x14ac:dyDescent="0.25"/>
  <cols>
    <col min="1" max="1" width="22" customWidth="1"/>
    <col min="2" max="4" width="12" customWidth="1"/>
    <col min="5" max="5" width="11" customWidth="1"/>
    <col min="6" max="6" width="14" customWidth="1"/>
    <col min="7" max="7" width="7" customWidth="1"/>
    <col min="8" max="8" width="22" customWidth="1"/>
    <col min="9" max="9" width="7" customWidth="1"/>
    <col min="10" max="10" width="10" customWidth="1"/>
    <col min="11" max="12" width="11" customWidth="1"/>
    <col min="13" max="13" width="22" customWidth="1"/>
    <col min="14" max="14" width="10" customWidth="1"/>
  </cols>
  <sheetData>
    <row r="1" spans="1:14" x14ac:dyDescent="0.25">
      <c r="A1" s="23" t="s">
        <v>162</v>
      </c>
      <c r="B1" s="23"/>
      <c r="C1" s="23"/>
      <c r="D1" s="23"/>
      <c r="E1" s="23"/>
      <c r="F1" s="23"/>
      <c r="G1" s="23"/>
      <c r="H1" s="23"/>
      <c r="I1" s="23"/>
      <c r="J1" s="23"/>
      <c r="K1" s="23"/>
      <c r="L1" s="23"/>
      <c r="M1" s="23"/>
      <c r="N1" s="23"/>
    </row>
    <row r="2" spans="1:14" ht="24" customHeight="1" x14ac:dyDescent="0.35">
      <c r="A2" s="24" t="s">
        <v>163</v>
      </c>
      <c r="B2" s="24"/>
      <c r="C2" s="24"/>
      <c r="D2" s="24"/>
      <c r="E2" s="24"/>
      <c r="F2" s="24"/>
      <c r="G2" s="24"/>
      <c r="H2" s="24"/>
      <c r="I2" s="24"/>
      <c r="J2" s="24"/>
      <c r="K2" s="24"/>
      <c r="L2" s="24"/>
      <c r="M2" s="24"/>
      <c r="N2" s="24"/>
    </row>
    <row r="3" spans="1:14" x14ac:dyDescent="0.25">
      <c r="A3" s="30" t="s">
        <v>289</v>
      </c>
      <c r="B3" s="30"/>
      <c r="C3" s="30"/>
      <c r="D3" s="30"/>
      <c r="E3" s="30"/>
      <c r="F3" s="30"/>
      <c r="G3" s="30"/>
      <c r="H3" s="30"/>
      <c r="I3" s="30"/>
      <c r="J3" s="30"/>
      <c r="K3" s="30"/>
      <c r="L3" s="30"/>
      <c r="M3" s="30"/>
      <c r="N3" s="30"/>
    </row>
    <row r="5" spans="1:14" ht="30" customHeight="1" x14ac:dyDescent="0.25">
      <c r="A5" s="3" t="s">
        <v>164</v>
      </c>
      <c r="B5" s="3" t="s">
        <v>165</v>
      </c>
      <c r="C5" s="3" t="s">
        <v>166</v>
      </c>
      <c r="D5" s="3" t="s">
        <v>167</v>
      </c>
      <c r="E5" s="3" t="s">
        <v>168</v>
      </c>
      <c r="F5" s="3" t="s">
        <v>169</v>
      </c>
      <c r="G5" s="3" t="s">
        <v>170</v>
      </c>
      <c r="H5" s="3" t="s">
        <v>171</v>
      </c>
      <c r="I5" s="3" t="s">
        <v>172</v>
      </c>
      <c r="J5" s="3" t="s">
        <v>173</v>
      </c>
      <c r="K5" s="3" t="s">
        <v>174</v>
      </c>
      <c r="L5" s="3" t="s">
        <v>175</v>
      </c>
      <c r="M5" s="3" t="s">
        <v>176</v>
      </c>
      <c r="N5" s="3" t="s">
        <v>177</v>
      </c>
    </row>
    <row r="6" spans="1:14" ht="21.75" customHeight="1" x14ac:dyDescent="0.25">
      <c r="A6" s="5" t="s">
        <v>178</v>
      </c>
      <c r="B6" s="5" t="s">
        <v>179</v>
      </c>
      <c r="C6" s="5" t="s">
        <v>180</v>
      </c>
      <c r="D6" s="5" t="s">
        <v>181</v>
      </c>
      <c r="E6" s="5" t="s">
        <v>182</v>
      </c>
      <c r="F6" s="5" t="s">
        <v>183</v>
      </c>
      <c r="G6" s="5">
        <v>1</v>
      </c>
      <c r="H6" s="5" t="s">
        <v>184</v>
      </c>
      <c r="I6" s="5">
        <v>2</v>
      </c>
      <c r="J6" s="7">
        <v>6500</v>
      </c>
      <c r="K6" s="8">
        <f t="shared" ref="K6:K13" si="0">I6*J6</f>
        <v>13000</v>
      </c>
      <c r="L6" s="5" t="s">
        <v>185</v>
      </c>
      <c r="M6" s="5" t="s">
        <v>186</v>
      </c>
      <c r="N6" s="5" t="s">
        <v>187</v>
      </c>
    </row>
    <row r="7" spans="1:14" ht="21.75" customHeight="1" x14ac:dyDescent="0.25">
      <c r="A7" s="5" t="s">
        <v>188</v>
      </c>
      <c r="B7" s="5" t="s">
        <v>189</v>
      </c>
      <c r="C7" s="5" t="s">
        <v>190</v>
      </c>
      <c r="D7" s="5" t="s">
        <v>191</v>
      </c>
      <c r="E7" s="5" t="s">
        <v>182</v>
      </c>
      <c r="F7" s="5" t="s">
        <v>192</v>
      </c>
      <c r="G7" s="5">
        <v>1</v>
      </c>
      <c r="H7" s="5" t="s">
        <v>193</v>
      </c>
      <c r="I7" s="5">
        <v>1</v>
      </c>
      <c r="J7" s="7">
        <v>4500</v>
      </c>
      <c r="K7" s="8">
        <f t="shared" si="0"/>
        <v>4500</v>
      </c>
      <c r="L7" s="5" t="s">
        <v>185</v>
      </c>
      <c r="M7" s="5" t="s">
        <v>194</v>
      </c>
      <c r="N7" s="5" t="s">
        <v>187</v>
      </c>
    </row>
    <row r="8" spans="1:14" ht="21.75" customHeight="1" x14ac:dyDescent="0.25">
      <c r="A8" s="5" t="s">
        <v>195</v>
      </c>
      <c r="B8" s="5" t="s">
        <v>196</v>
      </c>
      <c r="C8" s="5" t="s">
        <v>197</v>
      </c>
      <c r="D8" s="5" t="s">
        <v>198</v>
      </c>
      <c r="E8" s="5" t="s">
        <v>199</v>
      </c>
      <c r="F8" s="5" t="s">
        <v>200</v>
      </c>
      <c r="G8" s="5">
        <v>3</v>
      </c>
      <c r="H8" s="5" t="s">
        <v>201</v>
      </c>
      <c r="I8" s="5">
        <v>150</v>
      </c>
      <c r="J8" s="7">
        <v>45</v>
      </c>
      <c r="K8" s="8">
        <f t="shared" si="0"/>
        <v>6750</v>
      </c>
      <c r="L8" s="5" t="s">
        <v>202</v>
      </c>
      <c r="M8" s="5" t="s">
        <v>203</v>
      </c>
      <c r="N8" s="5" t="s">
        <v>204</v>
      </c>
    </row>
    <row r="9" spans="1:14" ht="21.75" customHeight="1" x14ac:dyDescent="0.25">
      <c r="A9" s="5" t="s">
        <v>205</v>
      </c>
      <c r="B9" s="5" t="s">
        <v>179</v>
      </c>
      <c r="C9" s="5" t="s">
        <v>197</v>
      </c>
      <c r="D9" s="5" t="s">
        <v>206</v>
      </c>
      <c r="E9" s="5" t="s">
        <v>199</v>
      </c>
      <c r="F9" s="5" t="s">
        <v>207</v>
      </c>
      <c r="G9" s="5">
        <v>2</v>
      </c>
      <c r="H9" s="5" t="s">
        <v>208</v>
      </c>
      <c r="I9" s="5">
        <v>1</v>
      </c>
      <c r="J9" s="7">
        <v>18000</v>
      </c>
      <c r="K9" s="8">
        <f t="shared" si="0"/>
        <v>18000</v>
      </c>
      <c r="L9" s="5" t="s">
        <v>202</v>
      </c>
      <c r="M9" s="5" t="s">
        <v>209</v>
      </c>
      <c r="N9" s="5" t="s">
        <v>204</v>
      </c>
    </row>
    <row r="10" spans="1:14" ht="21.75" customHeight="1" x14ac:dyDescent="0.25">
      <c r="A10" s="5" t="s">
        <v>210</v>
      </c>
      <c r="B10" s="5" t="s">
        <v>211</v>
      </c>
      <c r="C10" s="5" t="s">
        <v>212</v>
      </c>
      <c r="D10" s="5" t="s">
        <v>213</v>
      </c>
      <c r="E10" s="5" t="s">
        <v>199</v>
      </c>
      <c r="F10" s="5" t="s">
        <v>214</v>
      </c>
      <c r="G10" s="5">
        <v>6</v>
      </c>
      <c r="H10" s="5" t="s">
        <v>215</v>
      </c>
      <c r="I10" s="5">
        <v>40000</v>
      </c>
      <c r="J10" s="7">
        <v>1.75</v>
      </c>
      <c r="K10" s="8">
        <f t="shared" si="0"/>
        <v>70000</v>
      </c>
      <c r="L10" s="5" t="s">
        <v>216</v>
      </c>
      <c r="M10" s="5" t="s">
        <v>217</v>
      </c>
      <c r="N10" s="5" t="s">
        <v>204</v>
      </c>
    </row>
    <row r="11" spans="1:14" ht="21.75" customHeight="1" x14ac:dyDescent="0.25">
      <c r="A11" s="5" t="s">
        <v>218</v>
      </c>
      <c r="B11" s="5" t="s">
        <v>219</v>
      </c>
      <c r="C11" s="5" t="s">
        <v>220</v>
      </c>
      <c r="D11" s="5" t="s">
        <v>221</v>
      </c>
      <c r="E11" s="5" t="s">
        <v>199</v>
      </c>
      <c r="F11" s="5" t="s">
        <v>222</v>
      </c>
      <c r="G11" s="5">
        <v>3</v>
      </c>
      <c r="H11" s="5" t="s">
        <v>223</v>
      </c>
      <c r="I11" s="5">
        <v>3</v>
      </c>
      <c r="J11" s="7">
        <v>9000</v>
      </c>
      <c r="K11" s="8">
        <f t="shared" si="0"/>
        <v>27000</v>
      </c>
      <c r="L11" s="5" t="s">
        <v>216</v>
      </c>
      <c r="M11" s="5" t="s">
        <v>224</v>
      </c>
      <c r="N11" s="5" t="s">
        <v>204</v>
      </c>
    </row>
    <row r="12" spans="1:14" ht="21.75" customHeight="1" x14ac:dyDescent="0.25">
      <c r="A12" s="5" t="s">
        <v>225</v>
      </c>
      <c r="B12" s="5" t="s">
        <v>226</v>
      </c>
      <c r="C12" s="5" t="s">
        <v>227</v>
      </c>
      <c r="D12" s="5" t="s">
        <v>228</v>
      </c>
      <c r="E12" s="5" t="s">
        <v>182</v>
      </c>
      <c r="F12" s="5" t="s">
        <v>229</v>
      </c>
      <c r="G12" s="5">
        <v>8</v>
      </c>
      <c r="H12" s="5" t="s">
        <v>230</v>
      </c>
      <c r="I12" s="5">
        <v>1</v>
      </c>
      <c r="J12" s="7">
        <v>85000</v>
      </c>
      <c r="K12" s="8">
        <f t="shared" si="0"/>
        <v>85000</v>
      </c>
      <c r="L12" s="5" t="s">
        <v>231</v>
      </c>
      <c r="M12" s="5" t="s">
        <v>232</v>
      </c>
      <c r="N12" s="5" t="s">
        <v>204</v>
      </c>
    </row>
    <row r="13" spans="1:14" ht="21.75" customHeight="1" x14ac:dyDescent="0.25">
      <c r="A13" s="5" t="s">
        <v>233</v>
      </c>
      <c r="B13" s="5" t="s">
        <v>234</v>
      </c>
      <c r="C13" s="5" t="s">
        <v>235</v>
      </c>
      <c r="D13" s="5" t="s">
        <v>213</v>
      </c>
      <c r="E13" s="5" t="s">
        <v>199</v>
      </c>
      <c r="F13" s="5" t="s">
        <v>236</v>
      </c>
      <c r="G13" s="5">
        <v>5</v>
      </c>
      <c r="H13" s="5" t="s">
        <v>237</v>
      </c>
      <c r="I13" s="5">
        <v>1</v>
      </c>
      <c r="J13" s="7">
        <v>60000</v>
      </c>
      <c r="K13" s="8">
        <f t="shared" si="0"/>
        <v>60000</v>
      </c>
      <c r="L13" s="5" t="s">
        <v>238</v>
      </c>
      <c r="M13" s="5" t="s">
        <v>239</v>
      </c>
      <c r="N13" s="5" t="s">
        <v>240</v>
      </c>
    </row>
    <row r="14" spans="1:14" ht="21.75" customHeight="1" x14ac:dyDescent="0.25">
      <c r="A14" s="5"/>
      <c r="B14" s="5"/>
      <c r="C14" s="5"/>
      <c r="D14" s="5"/>
      <c r="E14" s="5"/>
      <c r="F14" s="5"/>
      <c r="G14" s="5"/>
      <c r="H14" s="5"/>
      <c r="I14" s="5"/>
      <c r="J14" s="7"/>
      <c r="K14" s="8"/>
      <c r="L14" s="5"/>
      <c r="M14" s="5"/>
      <c r="N14" s="5"/>
    </row>
    <row r="15" spans="1:14" ht="21.75" customHeight="1" x14ac:dyDescent="0.25">
      <c r="A15" s="5"/>
      <c r="B15" s="5"/>
      <c r="C15" s="5"/>
      <c r="D15" s="5"/>
      <c r="E15" s="5"/>
      <c r="F15" s="5"/>
      <c r="G15" s="5"/>
      <c r="H15" s="5"/>
      <c r="I15" s="5"/>
      <c r="J15" s="7"/>
      <c r="K15" s="8"/>
      <c r="L15" s="5"/>
      <c r="M15" s="5"/>
      <c r="N15" s="5"/>
    </row>
    <row r="16" spans="1:14" ht="21.75" customHeight="1" x14ac:dyDescent="0.25">
      <c r="A16" s="5"/>
      <c r="B16" s="5"/>
      <c r="C16" s="5"/>
      <c r="D16" s="5"/>
      <c r="E16" s="5"/>
      <c r="F16" s="5"/>
      <c r="G16" s="5"/>
      <c r="H16" s="5"/>
      <c r="I16" s="5"/>
      <c r="J16" s="7"/>
      <c r="K16" s="8"/>
      <c r="L16" s="5"/>
      <c r="M16" s="5"/>
      <c r="N16" s="5"/>
    </row>
    <row r="17" spans="1:14" ht="21.75" customHeight="1" x14ac:dyDescent="0.25">
      <c r="A17" s="5"/>
      <c r="B17" s="5"/>
      <c r="C17" s="5"/>
      <c r="D17" s="5"/>
      <c r="E17" s="5"/>
      <c r="F17" s="5"/>
      <c r="G17" s="5"/>
      <c r="H17" s="5"/>
      <c r="I17" s="5"/>
      <c r="J17" s="7"/>
      <c r="K17" s="8"/>
      <c r="L17" s="5"/>
      <c r="M17" s="5"/>
      <c r="N17" s="5"/>
    </row>
    <row r="18" spans="1:14" ht="21.75" customHeight="1" x14ac:dyDescent="0.25">
      <c r="A18" s="5"/>
      <c r="B18" s="5"/>
      <c r="C18" s="5"/>
      <c r="D18" s="5"/>
      <c r="E18" s="5"/>
      <c r="F18" s="5"/>
      <c r="G18" s="5"/>
      <c r="H18" s="5"/>
      <c r="I18" s="5"/>
      <c r="J18" s="7"/>
      <c r="K18" s="8"/>
      <c r="L18" s="5"/>
      <c r="M18" s="5"/>
      <c r="N18" s="5"/>
    </row>
    <row r="19" spans="1:14" ht="21.75" customHeight="1" x14ac:dyDescent="0.25">
      <c r="A19" s="5"/>
      <c r="B19" s="5"/>
      <c r="C19" s="5"/>
      <c r="D19" s="5"/>
      <c r="E19" s="5"/>
      <c r="F19" s="5"/>
      <c r="G19" s="5"/>
      <c r="H19" s="5"/>
      <c r="I19" s="5"/>
      <c r="J19" s="7"/>
      <c r="K19" s="8"/>
      <c r="L19" s="5"/>
      <c r="M19" s="5"/>
      <c r="N19" s="5"/>
    </row>
    <row r="20" spans="1:14" ht="21.75" customHeight="1" x14ac:dyDescent="0.25">
      <c r="A20" s="5"/>
      <c r="B20" s="5"/>
      <c r="C20" s="5"/>
      <c r="D20" s="5"/>
      <c r="E20" s="5"/>
      <c r="F20" s="5"/>
      <c r="G20" s="5"/>
      <c r="H20" s="5"/>
      <c r="I20" s="5"/>
      <c r="J20" s="7"/>
      <c r="K20" s="8"/>
      <c r="L20" s="5"/>
      <c r="M20" s="5"/>
      <c r="N20" s="5"/>
    </row>
    <row r="21" spans="1:14" ht="21.75" customHeight="1" x14ac:dyDescent="0.25">
      <c r="A21" s="5"/>
      <c r="B21" s="5"/>
      <c r="C21" s="5"/>
      <c r="D21" s="5"/>
      <c r="E21" s="5"/>
      <c r="F21" s="5"/>
      <c r="G21" s="5"/>
      <c r="H21" s="5"/>
      <c r="I21" s="5"/>
      <c r="J21" s="7"/>
      <c r="K21" s="8"/>
      <c r="L21" s="5"/>
      <c r="M21" s="5"/>
      <c r="N21" s="5"/>
    </row>
    <row r="22" spans="1:14" ht="21.75" customHeight="1" x14ac:dyDescent="0.25">
      <c r="A22" s="5"/>
      <c r="B22" s="5"/>
      <c r="C22" s="5"/>
      <c r="D22" s="5"/>
      <c r="E22" s="5"/>
      <c r="F22" s="5"/>
      <c r="G22" s="5"/>
      <c r="H22" s="5"/>
      <c r="I22" s="5"/>
      <c r="J22" s="7"/>
      <c r="K22" s="8"/>
      <c r="L22" s="5"/>
      <c r="M22" s="5"/>
      <c r="N22" s="5"/>
    </row>
    <row r="23" spans="1:14" ht="21.75" customHeight="1" x14ac:dyDescent="0.25">
      <c r="A23" s="5"/>
      <c r="B23" s="5"/>
      <c r="C23" s="5"/>
      <c r="D23" s="5"/>
      <c r="E23" s="5"/>
      <c r="F23" s="5"/>
      <c r="G23" s="5"/>
      <c r="H23" s="5"/>
      <c r="I23" s="5"/>
      <c r="J23" s="7"/>
      <c r="K23" s="8"/>
      <c r="L23" s="5"/>
      <c r="M23" s="5"/>
      <c r="N23" s="5"/>
    </row>
    <row r="24" spans="1:14" ht="21.75" customHeight="1" x14ac:dyDescent="0.25">
      <c r="A24" s="5"/>
      <c r="B24" s="5"/>
      <c r="C24" s="5"/>
      <c r="D24" s="5"/>
      <c r="E24" s="5"/>
      <c r="F24" s="5"/>
      <c r="G24" s="5"/>
      <c r="H24" s="5"/>
      <c r="I24" s="5"/>
      <c r="J24" s="7"/>
      <c r="K24" s="8"/>
      <c r="L24" s="5"/>
      <c r="M24" s="5"/>
      <c r="N24" s="5"/>
    </row>
    <row r="25" spans="1:14" ht="21.75" customHeight="1" x14ac:dyDescent="0.25">
      <c r="A25" s="5"/>
      <c r="B25" s="5"/>
      <c r="C25" s="5"/>
      <c r="D25" s="5"/>
      <c r="E25" s="5"/>
      <c r="F25" s="5"/>
      <c r="G25" s="5"/>
      <c r="H25" s="5"/>
      <c r="I25" s="5"/>
      <c r="J25" s="7"/>
      <c r="K25" s="8"/>
      <c r="L25" s="5"/>
      <c r="M25" s="5"/>
      <c r="N25" s="5"/>
    </row>
    <row r="26" spans="1:14" ht="21.75" customHeight="1" x14ac:dyDescent="0.25">
      <c r="A26" s="5"/>
      <c r="B26" s="5"/>
      <c r="C26" s="5"/>
      <c r="D26" s="5"/>
      <c r="E26" s="5"/>
      <c r="F26" s="5"/>
      <c r="G26" s="5"/>
      <c r="H26" s="5"/>
      <c r="I26" s="5"/>
      <c r="J26" s="7"/>
      <c r="K26" s="8"/>
      <c r="L26" s="5"/>
      <c r="M26" s="5"/>
      <c r="N26" s="5"/>
    </row>
    <row r="27" spans="1:14" ht="21.75" customHeight="1" x14ac:dyDescent="0.25">
      <c r="A27" s="5"/>
      <c r="B27" s="5"/>
      <c r="C27" s="5"/>
      <c r="D27" s="5"/>
      <c r="E27" s="5"/>
      <c r="F27" s="5"/>
      <c r="G27" s="5"/>
      <c r="H27" s="5"/>
      <c r="I27" s="5"/>
      <c r="J27" s="7"/>
      <c r="K27" s="8"/>
      <c r="L27" s="5"/>
      <c r="M27" s="5"/>
      <c r="N27" s="5"/>
    </row>
    <row r="28" spans="1:14" ht="21.75" customHeight="1" x14ac:dyDescent="0.25">
      <c r="A28" s="5"/>
      <c r="B28" s="5"/>
      <c r="C28" s="5"/>
      <c r="D28" s="5"/>
      <c r="E28" s="5"/>
      <c r="F28" s="5"/>
      <c r="G28" s="5"/>
      <c r="H28" s="5"/>
      <c r="I28" s="5"/>
      <c r="J28" s="7"/>
      <c r="K28" s="8"/>
      <c r="L28" s="5"/>
      <c r="M28" s="5"/>
      <c r="N28" s="5"/>
    </row>
    <row r="29" spans="1:14" ht="21.75" customHeight="1" x14ac:dyDescent="0.25">
      <c r="A29" s="5"/>
      <c r="B29" s="5"/>
      <c r="C29" s="5"/>
      <c r="D29" s="5"/>
      <c r="E29" s="5"/>
      <c r="F29" s="5"/>
      <c r="G29" s="5"/>
      <c r="H29" s="5"/>
      <c r="I29" s="5"/>
      <c r="J29" s="7"/>
      <c r="K29" s="8"/>
      <c r="L29" s="5"/>
      <c r="M29" s="5"/>
      <c r="N29" s="5"/>
    </row>
    <row r="30" spans="1:14" ht="21.75" customHeight="1" x14ac:dyDescent="0.25">
      <c r="A30" s="5"/>
      <c r="B30" s="5"/>
      <c r="C30" s="5"/>
      <c r="D30" s="5"/>
      <c r="E30" s="5"/>
      <c r="F30" s="5"/>
      <c r="G30" s="5"/>
      <c r="H30" s="5"/>
      <c r="I30" s="5"/>
      <c r="J30" s="7"/>
      <c r="K30" s="8"/>
      <c r="L30" s="5"/>
      <c r="M30" s="5"/>
      <c r="N30" s="5"/>
    </row>
    <row r="31" spans="1:14" ht="21.75" customHeight="1" x14ac:dyDescent="0.25">
      <c r="A31" s="5"/>
      <c r="B31" s="5"/>
      <c r="C31" s="5"/>
      <c r="D31" s="5"/>
      <c r="E31" s="5"/>
      <c r="F31" s="5"/>
      <c r="G31" s="5"/>
      <c r="H31" s="5"/>
      <c r="I31" s="5"/>
      <c r="J31" s="7"/>
      <c r="K31" s="8"/>
      <c r="L31" s="5"/>
      <c r="M31" s="5"/>
      <c r="N31" s="5"/>
    </row>
    <row r="32" spans="1:14" ht="21.75" customHeight="1" x14ac:dyDescent="0.25">
      <c r="A32" s="5"/>
      <c r="B32" s="5"/>
      <c r="C32" s="5"/>
      <c r="D32" s="5"/>
      <c r="E32" s="5"/>
      <c r="F32" s="5"/>
      <c r="G32" s="5"/>
      <c r="H32" s="5"/>
      <c r="I32" s="5"/>
      <c r="J32" s="7"/>
      <c r="K32" s="8"/>
      <c r="L32" s="5"/>
      <c r="M32" s="5"/>
      <c r="N32" s="5"/>
    </row>
    <row r="33" spans="1:14" ht="21.75" customHeight="1" x14ac:dyDescent="0.25">
      <c r="A33" s="5"/>
      <c r="B33" s="5"/>
      <c r="C33" s="5"/>
      <c r="D33" s="5"/>
      <c r="E33" s="5"/>
      <c r="F33" s="5"/>
      <c r="G33" s="5"/>
      <c r="H33" s="5"/>
      <c r="I33" s="5"/>
      <c r="J33" s="7"/>
      <c r="K33" s="8"/>
      <c r="L33" s="5"/>
      <c r="M33" s="5"/>
      <c r="N33" s="5"/>
    </row>
    <row r="34" spans="1:14" ht="21.75" customHeight="1" x14ac:dyDescent="0.25">
      <c r="A34" s="5"/>
      <c r="B34" s="5"/>
      <c r="C34" s="5"/>
      <c r="D34" s="5"/>
      <c r="E34" s="5"/>
      <c r="F34" s="5"/>
      <c r="G34" s="5"/>
      <c r="H34" s="5"/>
      <c r="I34" s="5"/>
      <c r="J34" s="7"/>
      <c r="K34" s="8"/>
      <c r="L34" s="5"/>
      <c r="M34" s="5"/>
      <c r="N34" s="5"/>
    </row>
    <row r="35" spans="1:14" ht="21.75" customHeight="1" x14ac:dyDescent="0.25">
      <c r="A35" s="5"/>
      <c r="B35" s="5"/>
      <c r="C35" s="5"/>
      <c r="D35" s="5"/>
      <c r="E35" s="5"/>
      <c r="F35" s="5"/>
      <c r="G35" s="5"/>
      <c r="H35" s="5"/>
      <c r="I35" s="5"/>
      <c r="J35" s="7"/>
      <c r="K35" s="8"/>
      <c r="L35" s="5"/>
      <c r="M35" s="5"/>
      <c r="N35" s="5"/>
    </row>
    <row r="36" spans="1:14" ht="21.75" customHeight="1" x14ac:dyDescent="0.25">
      <c r="A36" s="5"/>
      <c r="B36" s="5"/>
      <c r="C36" s="5"/>
      <c r="D36" s="5"/>
      <c r="E36" s="5"/>
      <c r="F36" s="5"/>
      <c r="G36" s="5"/>
      <c r="H36" s="5"/>
      <c r="I36" s="5"/>
      <c r="J36" s="7"/>
      <c r="K36" s="8"/>
      <c r="L36" s="5"/>
      <c r="M36" s="5"/>
      <c r="N36" s="5"/>
    </row>
    <row r="37" spans="1:14" ht="21.75" customHeight="1" x14ac:dyDescent="0.25">
      <c r="A37" s="5"/>
      <c r="B37" s="5"/>
      <c r="C37" s="5"/>
      <c r="D37" s="5"/>
      <c r="E37" s="5"/>
      <c r="F37" s="5"/>
      <c r="G37" s="5"/>
      <c r="H37" s="5"/>
      <c r="I37" s="5"/>
      <c r="J37" s="7"/>
      <c r="K37" s="8"/>
      <c r="L37" s="5"/>
      <c r="M37" s="5"/>
      <c r="N37" s="5"/>
    </row>
    <row r="38" spans="1:14" ht="21.75" customHeight="1" x14ac:dyDescent="0.25">
      <c r="A38" s="5"/>
      <c r="B38" s="5"/>
      <c r="C38" s="5"/>
      <c r="D38" s="5"/>
      <c r="E38" s="5"/>
      <c r="F38" s="5"/>
      <c r="G38" s="5"/>
      <c r="H38" s="5"/>
      <c r="I38" s="5"/>
      <c r="J38" s="7"/>
      <c r="K38" s="8"/>
      <c r="L38" s="5"/>
      <c r="M38" s="5"/>
      <c r="N38" s="5"/>
    </row>
    <row r="39" spans="1:14" ht="21.75" customHeight="1" x14ac:dyDescent="0.25">
      <c r="A39" s="5"/>
      <c r="B39" s="5"/>
      <c r="C39" s="5"/>
      <c r="D39" s="5"/>
      <c r="E39" s="5"/>
      <c r="F39" s="5"/>
      <c r="G39" s="5"/>
      <c r="H39" s="5"/>
      <c r="I39" s="5"/>
      <c r="J39" s="7"/>
      <c r="K39" s="8"/>
      <c r="L39" s="5"/>
      <c r="M39" s="5"/>
      <c r="N39" s="5"/>
    </row>
    <row r="40" spans="1:14" ht="21.75" customHeight="1" x14ac:dyDescent="0.25">
      <c r="A40" s="5"/>
      <c r="B40" s="5"/>
      <c r="C40" s="5"/>
      <c r="D40" s="5"/>
      <c r="E40" s="5"/>
      <c r="F40" s="5"/>
      <c r="G40" s="5"/>
      <c r="H40" s="5"/>
      <c r="I40" s="5"/>
      <c r="J40" s="7"/>
      <c r="K40" s="8"/>
      <c r="L40" s="5"/>
      <c r="M40" s="5"/>
      <c r="N40" s="5"/>
    </row>
    <row r="41" spans="1:14" ht="21.75" customHeight="1" x14ac:dyDescent="0.25">
      <c r="A41" s="5"/>
      <c r="B41" s="5"/>
      <c r="C41" s="5"/>
      <c r="D41" s="5"/>
      <c r="E41" s="5"/>
      <c r="F41" s="5"/>
      <c r="G41" s="5"/>
      <c r="H41" s="5"/>
      <c r="I41" s="5"/>
      <c r="J41" s="7"/>
      <c r="K41" s="8"/>
      <c r="L41" s="5"/>
      <c r="M41" s="5"/>
      <c r="N41" s="5"/>
    </row>
    <row r="42" spans="1:14" ht="21.75" customHeight="1" x14ac:dyDescent="0.25">
      <c r="A42" s="5"/>
      <c r="B42" s="5"/>
      <c r="C42" s="5"/>
      <c r="D42" s="5"/>
      <c r="E42" s="5"/>
      <c r="F42" s="5"/>
      <c r="G42" s="5"/>
      <c r="H42" s="5"/>
      <c r="I42" s="5"/>
      <c r="J42" s="7"/>
      <c r="K42" s="8"/>
      <c r="L42" s="5"/>
      <c r="M42" s="5"/>
      <c r="N42" s="5"/>
    </row>
    <row r="43" spans="1:14" ht="21.75" customHeight="1" x14ac:dyDescent="0.25">
      <c r="A43" s="5"/>
      <c r="B43" s="5"/>
      <c r="C43" s="5"/>
      <c r="D43" s="5"/>
      <c r="E43" s="5"/>
      <c r="F43" s="5"/>
      <c r="G43" s="5"/>
      <c r="H43" s="5"/>
      <c r="I43" s="5"/>
      <c r="J43" s="7"/>
      <c r="K43" s="8"/>
      <c r="L43" s="5"/>
      <c r="M43" s="5"/>
      <c r="N43" s="5"/>
    </row>
    <row r="44" spans="1:14" ht="21.75" customHeight="1" x14ac:dyDescent="0.25">
      <c r="A44" s="5"/>
      <c r="B44" s="5"/>
      <c r="C44" s="5"/>
      <c r="D44" s="5"/>
      <c r="E44" s="5"/>
      <c r="F44" s="5"/>
      <c r="G44" s="5"/>
      <c r="H44" s="5"/>
      <c r="I44" s="5"/>
      <c r="J44" s="7"/>
      <c r="K44" s="8"/>
      <c r="L44" s="5"/>
      <c r="M44" s="5"/>
      <c r="N44" s="5"/>
    </row>
    <row r="45" spans="1:14" ht="21.75" customHeight="1" x14ac:dyDescent="0.25">
      <c r="A45" s="5"/>
      <c r="B45" s="5"/>
      <c r="C45" s="5"/>
      <c r="D45" s="5"/>
      <c r="E45" s="5"/>
      <c r="F45" s="5"/>
      <c r="G45" s="5"/>
      <c r="H45" s="5"/>
      <c r="I45" s="5"/>
      <c r="J45" s="7"/>
      <c r="K45" s="8"/>
      <c r="L45" s="5"/>
      <c r="M45" s="5"/>
      <c r="N45" s="5"/>
    </row>
    <row r="46" spans="1:14" x14ac:dyDescent="0.25">
      <c r="J46" s="9" t="s">
        <v>241</v>
      </c>
      <c r="K46" s="10">
        <f>SUM(K6:K45)</f>
        <v>284250</v>
      </c>
    </row>
  </sheetData>
  <mergeCells count="3">
    <mergeCell ref="A1:N1"/>
    <mergeCell ref="A2:N2"/>
    <mergeCell ref="A3:N3"/>
  </mergeCells>
  <dataValidations count="4">
    <dataValidation type="list" allowBlank="1" sqref="B6:B45" xr:uid="{00000000-0002-0000-0400-000000000000}">
      <formula1>"Roof,Paving,Doors,Climate,Electrical,Plumbing,Fire,Elevator,Security,Site/Drainage,Envelope,Other"</formula1>
      <formula2>0</formula2>
    </dataValidation>
    <dataValidation type="list" allowBlank="1" sqref="E6:E45" xr:uid="{00000000-0002-0000-0400-000001000000}">
      <formula1>"Good,Fair,Poor,Fail"</formula1>
      <formula2>0</formula2>
    </dataValidation>
    <dataValidation type="list" allowBlank="1" sqref="L6:L45" xr:uid="{00000000-0002-0000-0400-000002000000}">
      <formula1>"Immediate,Year 1,Year 2,Year 3,Year 4,Year 5"</formula1>
      <formula2>0</formula2>
    </dataValidation>
    <dataValidation type="list" allowBlank="1" sqref="N6:N45" xr:uid="{00000000-0002-0000-0400-000003000000}">
      <formula1>"High,Medium,Low"</formula1>
      <formula2>0</formula2>
    </dataValidation>
  </dataValidations>
  <pageMargins left="0.4" right="0.4" top="0.5" bottom="0.5" header="0.511811023622047" footer="0.511811023622047"/>
  <pageSetup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6"/>
  <sheetViews>
    <sheetView showGridLines="0" zoomScaleNormal="100" workbookViewId="0"/>
  </sheetViews>
  <sheetFormatPr defaultColWidth="8.7109375" defaultRowHeight="15" x14ac:dyDescent="0.25"/>
  <cols>
    <col min="1" max="1" width="20" customWidth="1"/>
    <col min="2" max="2" width="16" customWidth="1"/>
    <col min="3" max="3" width="13" customWidth="1"/>
    <col min="4" max="4" width="12" customWidth="1"/>
    <col min="5" max="5" width="13" customWidth="1"/>
    <col min="6" max="6" width="12" customWidth="1"/>
    <col min="7" max="7" width="14" customWidth="1"/>
    <col min="8" max="8" width="13" customWidth="1"/>
  </cols>
  <sheetData>
    <row r="1" spans="1:8" x14ac:dyDescent="0.25">
      <c r="A1" s="23" t="s">
        <v>242</v>
      </c>
      <c r="B1" s="23"/>
      <c r="C1" s="23"/>
      <c r="D1" s="23"/>
      <c r="E1" s="23"/>
      <c r="F1" s="23"/>
      <c r="G1" s="23"/>
      <c r="H1" s="23"/>
    </row>
    <row r="2" spans="1:8" ht="24" customHeight="1" x14ac:dyDescent="0.35">
      <c r="A2" s="24" t="s">
        <v>243</v>
      </c>
      <c r="B2" s="24"/>
      <c r="C2" s="24"/>
      <c r="D2" s="24"/>
      <c r="E2" s="24"/>
      <c r="F2" s="24"/>
      <c r="G2" s="24"/>
      <c r="H2" s="24"/>
    </row>
    <row r="3" spans="1:8" x14ac:dyDescent="0.25">
      <c r="A3" s="30" t="s">
        <v>244</v>
      </c>
      <c r="B3" s="30"/>
      <c r="C3" s="30"/>
      <c r="D3" s="30"/>
      <c r="E3" s="30"/>
      <c r="F3" s="30"/>
      <c r="G3" s="30"/>
      <c r="H3" s="30"/>
    </row>
    <row r="5" spans="1:8" x14ac:dyDescent="0.25">
      <c r="A5" s="2" t="s">
        <v>245</v>
      </c>
      <c r="C5" s="11">
        <v>0.03</v>
      </c>
    </row>
    <row r="6" spans="1:8" x14ac:dyDescent="0.25">
      <c r="A6" s="2" t="s">
        <v>246</v>
      </c>
      <c r="C6" s="11">
        <v>0.1</v>
      </c>
    </row>
    <row r="8" spans="1:8" ht="30" customHeight="1" x14ac:dyDescent="0.25">
      <c r="A8" s="3" t="s">
        <v>247</v>
      </c>
      <c r="B8" s="3" t="s">
        <v>248</v>
      </c>
      <c r="C8" s="3" t="s">
        <v>249</v>
      </c>
      <c r="D8" s="3" t="s">
        <v>250</v>
      </c>
      <c r="E8" s="3" t="s">
        <v>251</v>
      </c>
      <c r="F8" s="3" t="s">
        <v>252</v>
      </c>
      <c r="G8" s="3" t="s">
        <v>253</v>
      </c>
      <c r="H8" s="3" t="s">
        <v>254</v>
      </c>
    </row>
    <row r="9" spans="1:8" x14ac:dyDescent="0.25">
      <c r="A9" s="4" t="s">
        <v>185</v>
      </c>
      <c r="B9" s="5">
        <v>0</v>
      </c>
      <c r="C9" s="12">
        <f>SUMIF('4. Component Register'!$L$6:$L$45,A9,'4. Component Register'!$K$6:$K$45)</f>
        <v>17500</v>
      </c>
      <c r="D9" s="13">
        <f t="shared" ref="D9:D14" si="0">(1+$C$5)^B9</f>
        <v>1</v>
      </c>
      <c r="E9" s="12">
        <f t="shared" ref="E9:E14" si="1">C9*D9</f>
        <v>17500</v>
      </c>
      <c r="F9" s="12">
        <f t="shared" ref="F9:F14" si="2">E9*$C$6</f>
        <v>1750</v>
      </c>
      <c r="G9" s="14">
        <v>0</v>
      </c>
      <c r="H9" s="12">
        <f t="shared" ref="H9:H14" si="3">E9+F9+G9</f>
        <v>19250</v>
      </c>
    </row>
    <row r="10" spans="1:8" x14ac:dyDescent="0.25">
      <c r="A10" s="6" t="s">
        <v>202</v>
      </c>
      <c r="B10" s="5">
        <v>0</v>
      </c>
      <c r="C10" s="8">
        <f>SUMIF('4. Component Register'!$L$6:$L$45,A10,'4. Component Register'!$K$6:$K$45)</f>
        <v>24750</v>
      </c>
      <c r="D10" s="15">
        <f t="shared" si="0"/>
        <v>1</v>
      </c>
      <c r="E10" s="8">
        <f t="shared" si="1"/>
        <v>24750</v>
      </c>
      <c r="F10" s="8">
        <f t="shared" si="2"/>
        <v>2475</v>
      </c>
      <c r="G10" s="14">
        <v>0</v>
      </c>
      <c r="H10" s="8">
        <f t="shared" si="3"/>
        <v>27225</v>
      </c>
    </row>
    <row r="11" spans="1:8" x14ac:dyDescent="0.25">
      <c r="A11" s="4" t="s">
        <v>216</v>
      </c>
      <c r="B11" s="5">
        <v>1</v>
      </c>
      <c r="C11" s="12">
        <f>SUMIF('4. Component Register'!$L$6:$L$45,A11,'4. Component Register'!$K$6:$K$45)</f>
        <v>97000</v>
      </c>
      <c r="D11" s="13">
        <f t="shared" si="0"/>
        <v>1.03</v>
      </c>
      <c r="E11" s="12">
        <f t="shared" si="1"/>
        <v>99910</v>
      </c>
      <c r="F11" s="12">
        <f t="shared" si="2"/>
        <v>9991</v>
      </c>
      <c r="G11" s="14">
        <v>3000</v>
      </c>
      <c r="H11" s="12">
        <f t="shared" si="3"/>
        <v>112901</v>
      </c>
    </row>
    <row r="12" spans="1:8" x14ac:dyDescent="0.25">
      <c r="A12" s="6" t="s">
        <v>231</v>
      </c>
      <c r="B12" s="5">
        <v>2</v>
      </c>
      <c r="C12" s="8">
        <f>SUMIF('4. Component Register'!$L$6:$L$45,A12,'4. Component Register'!$K$6:$K$45)</f>
        <v>85000</v>
      </c>
      <c r="D12" s="15">
        <f t="shared" si="0"/>
        <v>1.0609</v>
      </c>
      <c r="E12" s="8">
        <f t="shared" si="1"/>
        <v>90176.5</v>
      </c>
      <c r="F12" s="8">
        <f t="shared" si="2"/>
        <v>9017.65</v>
      </c>
      <c r="G12" s="14">
        <v>6000</v>
      </c>
      <c r="H12" s="8">
        <f t="shared" si="3"/>
        <v>105194.15</v>
      </c>
    </row>
    <row r="13" spans="1:8" x14ac:dyDescent="0.25">
      <c r="A13" s="4" t="s">
        <v>238</v>
      </c>
      <c r="B13" s="5">
        <v>3</v>
      </c>
      <c r="C13" s="12">
        <f>SUMIF('4. Component Register'!$L$6:$L$45,A13,'4. Component Register'!$K$6:$K$45)</f>
        <v>60000</v>
      </c>
      <c r="D13" s="13">
        <f t="shared" si="0"/>
        <v>1.092727</v>
      </c>
      <c r="E13" s="12">
        <f t="shared" si="1"/>
        <v>65563.62</v>
      </c>
      <c r="F13" s="12">
        <f t="shared" si="2"/>
        <v>6556.3620000000001</v>
      </c>
      <c r="G13" s="14">
        <v>4000</v>
      </c>
      <c r="H13" s="12">
        <f t="shared" si="3"/>
        <v>76119.981999999989</v>
      </c>
    </row>
    <row r="14" spans="1:8" x14ac:dyDescent="0.25">
      <c r="A14" s="6" t="s">
        <v>255</v>
      </c>
      <c r="B14" s="5">
        <v>4</v>
      </c>
      <c r="C14" s="8">
        <f>SUMIF('4. Component Register'!$L$6:$L$45,A14,'4. Component Register'!$K$6:$K$45)</f>
        <v>0</v>
      </c>
      <c r="D14" s="15">
        <f t="shared" si="0"/>
        <v>1.1255088099999999</v>
      </c>
      <c r="E14" s="8">
        <f t="shared" si="1"/>
        <v>0</v>
      </c>
      <c r="F14" s="8">
        <f t="shared" si="2"/>
        <v>0</v>
      </c>
      <c r="G14" s="14">
        <v>0</v>
      </c>
      <c r="H14" s="8">
        <f t="shared" si="3"/>
        <v>0</v>
      </c>
    </row>
    <row r="15" spans="1:8" x14ac:dyDescent="0.25">
      <c r="A15" s="16" t="s">
        <v>241</v>
      </c>
      <c r="C15" s="10">
        <f>SUM(C9:C14)</f>
        <v>284250</v>
      </c>
      <c r="E15" s="10">
        <f>SUM(E9:E14)</f>
        <v>297900.12</v>
      </c>
      <c r="F15" s="10">
        <f>SUM(F9:F14)</f>
        <v>29790.012000000002</v>
      </c>
      <c r="G15" s="10">
        <f>SUM(G9:G14)</f>
        <v>13000</v>
      </c>
      <c r="H15" s="10">
        <f>SUM(H9:H14)</f>
        <v>340690.13199999998</v>
      </c>
    </row>
    <row r="17" spans="1:4" x14ac:dyDescent="0.25">
      <c r="A17" s="32" t="s">
        <v>256</v>
      </c>
      <c r="B17" s="32"/>
      <c r="C17" s="32"/>
      <c r="D17" s="17">
        <f>H9</f>
        <v>19250</v>
      </c>
    </row>
    <row r="18" spans="1:4" x14ac:dyDescent="0.25">
      <c r="A18" s="32" t="s">
        <v>257</v>
      </c>
      <c r="B18" s="32"/>
      <c r="C18" s="32"/>
      <c r="D18" s="17">
        <f>H9+H10</f>
        <v>46475</v>
      </c>
    </row>
    <row r="19" spans="1:4" x14ac:dyDescent="0.25">
      <c r="A19" s="32" t="s">
        <v>258</v>
      </c>
      <c r="B19" s="32"/>
      <c r="C19" s="32"/>
      <c r="D19" s="17">
        <f>SUM(H10:H14)</f>
        <v>321440.13199999998</v>
      </c>
    </row>
    <row r="20" spans="1:4" x14ac:dyDescent="0.25">
      <c r="A20" s="32" t="s">
        <v>259</v>
      </c>
      <c r="B20" s="32"/>
      <c r="C20" s="32"/>
      <c r="D20" s="17">
        <f>H15</f>
        <v>340690.13199999998</v>
      </c>
    </row>
    <row r="21" spans="1:4" x14ac:dyDescent="0.25">
      <c r="A21" s="32" t="s">
        <v>260</v>
      </c>
      <c r="B21" s="32"/>
      <c r="C21" s="32"/>
      <c r="D21" s="17">
        <f>SUM(H10:H14)/5</f>
        <v>64288.026399999995</v>
      </c>
    </row>
    <row r="24" spans="1:4" ht="15.75" x14ac:dyDescent="0.25">
      <c r="A24" s="1" t="s">
        <v>261</v>
      </c>
    </row>
    <row r="25" spans="1:4" ht="30" customHeight="1" x14ac:dyDescent="0.25">
      <c r="A25" s="3" t="s">
        <v>165</v>
      </c>
      <c r="B25" s="3" t="s">
        <v>262</v>
      </c>
    </row>
    <row r="26" spans="1:4" x14ac:dyDescent="0.25">
      <c r="A26" s="18" t="s">
        <v>211</v>
      </c>
      <c r="B26" s="17">
        <f>SUMIF('4. Component Register'!$B$6:$B$45,A26,'4. Component Register'!$K$6:$K$45)</f>
        <v>70000</v>
      </c>
    </row>
    <row r="27" spans="1:4" x14ac:dyDescent="0.25">
      <c r="A27" s="19" t="s">
        <v>226</v>
      </c>
      <c r="B27" s="17">
        <f>SUMIF('4. Component Register'!$B$6:$B$45,A27,'4. Component Register'!$K$6:$K$45)</f>
        <v>85000</v>
      </c>
    </row>
    <row r="28" spans="1:4" x14ac:dyDescent="0.25">
      <c r="A28" s="18" t="s">
        <v>196</v>
      </c>
      <c r="B28" s="17">
        <f>SUMIF('4. Component Register'!$B$6:$B$45,A28,'4. Component Register'!$K$6:$K$45)</f>
        <v>6750</v>
      </c>
    </row>
    <row r="29" spans="1:4" x14ac:dyDescent="0.25">
      <c r="A29" s="19" t="s">
        <v>219</v>
      </c>
      <c r="B29" s="17">
        <f>SUMIF('4. Component Register'!$B$6:$B$45,A29,'4. Component Register'!$K$6:$K$45)</f>
        <v>27000</v>
      </c>
    </row>
    <row r="30" spans="1:4" x14ac:dyDescent="0.25">
      <c r="A30" s="18" t="s">
        <v>263</v>
      </c>
      <c r="B30" s="17">
        <f>SUMIF('4. Component Register'!$B$6:$B$45,A30,'4. Component Register'!$K$6:$K$45)</f>
        <v>0</v>
      </c>
    </row>
    <row r="31" spans="1:4" x14ac:dyDescent="0.25">
      <c r="A31" s="19" t="s">
        <v>189</v>
      </c>
      <c r="B31" s="17">
        <f>SUMIF('4. Component Register'!$B$6:$B$45,A31,'4. Component Register'!$K$6:$K$45)</f>
        <v>4500</v>
      </c>
    </row>
    <row r="32" spans="1:4" x14ac:dyDescent="0.25">
      <c r="A32" s="18" t="s">
        <v>234</v>
      </c>
      <c r="B32" s="17">
        <f>SUMIF('4. Component Register'!$B$6:$B$45,A32,'4. Component Register'!$K$6:$K$45)</f>
        <v>60000</v>
      </c>
    </row>
    <row r="33" spans="1:2" x14ac:dyDescent="0.25">
      <c r="A33" s="19" t="s">
        <v>179</v>
      </c>
      <c r="B33" s="17">
        <f>SUMIF('4. Component Register'!$B$6:$B$45,A33,'4. Component Register'!$K$6:$K$45)</f>
        <v>31000</v>
      </c>
    </row>
    <row r="34" spans="1:2" x14ac:dyDescent="0.25">
      <c r="A34" s="18" t="s">
        <v>264</v>
      </c>
      <c r="B34" s="17">
        <f>SUMIF('4. Component Register'!$B$6:$B$45,A34,'4. Component Register'!$K$6:$K$45)</f>
        <v>0</v>
      </c>
    </row>
    <row r="35" spans="1:2" x14ac:dyDescent="0.25">
      <c r="A35" s="19" t="s">
        <v>265</v>
      </c>
      <c r="B35" s="17">
        <f>SUMIF('4. Component Register'!$B$6:$B$45,A35,'4. Component Register'!$K$6:$K$45)</f>
        <v>0</v>
      </c>
    </row>
    <row r="36" spans="1:2" x14ac:dyDescent="0.25">
      <c r="A36" s="18" t="s">
        <v>266</v>
      </c>
      <c r="B36" s="17">
        <f>SUMIF('4. Component Register'!$B$6:$B$45,A36,'4. Component Register'!$K$6:$K$45)</f>
        <v>0</v>
      </c>
    </row>
  </sheetData>
  <mergeCells count="8">
    <mergeCell ref="A19:C19"/>
    <mergeCell ref="A20:C20"/>
    <mergeCell ref="A21:C21"/>
    <mergeCell ref="A1:H1"/>
    <mergeCell ref="A2:H2"/>
    <mergeCell ref="A3:H3"/>
    <mergeCell ref="A17:C17"/>
    <mergeCell ref="A18:C18"/>
  </mergeCells>
  <pageMargins left="0.4" right="0.4" top="0.5" bottom="0.5" header="0.511811023622047" footer="0.511811023622047"/>
  <pageSetup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22"/>
  <sheetViews>
    <sheetView showGridLines="0" zoomScaleNormal="100" workbookViewId="0"/>
  </sheetViews>
  <sheetFormatPr defaultColWidth="8.7109375" defaultRowHeight="15" x14ac:dyDescent="0.25"/>
  <cols>
    <col min="1" max="1" width="64" customWidth="1"/>
    <col min="2" max="3" width="11" customWidth="1"/>
    <col min="4" max="4" width="34" customWidth="1"/>
  </cols>
  <sheetData>
    <row r="1" spans="1:5" x14ac:dyDescent="0.25">
      <c r="A1" s="23" t="s">
        <v>267</v>
      </c>
      <c r="B1" s="23"/>
      <c r="C1" s="23"/>
      <c r="D1" s="23"/>
      <c r="E1" s="23"/>
    </row>
    <row r="2" spans="1:5" ht="24" customHeight="1" x14ac:dyDescent="0.35">
      <c r="A2" s="24" t="s">
        <v>268</v>
      </c>
      <c r="B2" s="24"/>
      <c r="C2" s="24"/>
      <c r="D2" s="24"/>
      <c r="E2" s="24"/>
    </row>
    <row r="3" spans="1:5" x14ac:dyDescent="0.25">
      <c r="A3" s="30" t="s">
        <v>269</v>
      </c>
      <c r="B3" s="30"/>
      <c r="C3" s="30"/>
      <c r="D3" s="30"/>
      <c r="E3" s="30"/>
    </row>
    <row r="5" spans="1:5" ht="30" customHeight="1" x14ac:dyDescent="0.25">
      <c r="A5" s="3" t="s">
        <v>270</v>
      </c>
      <c r="B5" s="3" t="s">
        <v>271</v>
      </c>
      <c r="C5" s="3" t="s">
        <v>272</v>
      </c>
      <c r="D5" s="3" t="s">
        <v>273</v>
      </c>
    </row>
    <row r="6" spans="1:5" ht="19.5" customHeight="1" x14ac:dyDescent="0.25">
      <c r="A6" s="4" t="s">
        <v>274</v>
      </c>
      <c r="B6" s="5"/>
      <c r="C6" s="5"/>
      <c r="D6" s="5"/>
    </row>
    <row r="7" spans="1:5" ht="19.5" customHeight="1" x14ac:dyDescent="0.25">
      <c r="A7" s="6" t="s">
        <v>275</v>
      </c>
      <c r="B7" s="5"/>
      <c r="C7" s="5"/>
      <c r="D7" s="5"/>
    </row>
    <row r="8" spans="1:5" ht="19.5" customHeight="1" x14ac:dyDescent="0.25">
      <c r="A8" s="4" t="s">
        <v>276</v>
      </c>
      <c r="B8" s="5"/>
      <c r="C8" s="5"/>
      <c r="D8" s="5"/>
    </row>
    <row r="9" spans="1:5" ht="19.5" customHeight="1" x14ac:dyDescent="0.25">
      <c r="A9" s="6" t="s">
        <v>277</v>
      </c>
      <c r="B9" s="5"/>
      <c r="C9" s="5"/>
      <c r="D9" s="5"/>
    </row>
    <row r="10" spans="1:5" ht="19.5" customHeight="1" x14ac:dyDescent="0.25">
      <c r="A10" s="4" t="s">
        <v>278</v>
      </c>
      <c r="B10" s="5"/>
      <c r="C10" s="5"/>
      <c r="D10" s="5"/>
    </row>
    <row r="11" spans="1:5" ht="19.5" customHeight="1" x14ac:dyDescent="0.25">
      <c r="A11" s="6" t="s">
        <v>279</v>
      </c>
      <c r="B11" s="5"/>
      <c r="C11" s="5"/>
      <c r="D11" s="5"/>
    </row>
    <row r="12" spans="1:5" ht="19.5" customHeight="1" x14ac:dyDescent="0.25">
      <c r="A12" s="4" t="s">
        <v>280</v>
      </c>
      <c r="B12" s="5"/>
      <c r="C12" s="5"/>
      <c r="D12" s="5"/>
    </row>
    <row r="13" spans="1:5" ht="19.5" customHeight="1" x14ac:dyDescent="0.25">
      <c r="A13" s="6" t="s">
        <v>281</v>
      </c>
      <c r="B13" s="5"/>
      <c r="C13" s="5"/>
      <c r="D13" s="5"/>
    </row>
    <row r="14" spans="1:5" ht="19.5" customHeight="1" x14ac:dyDescent="0.25">
      <c r="A14" s="4" t="s">
        <v>282</v>
      </c>
      <c r="B14" s="5"/>
      <c r="C14" s="5"/>
      <c r="D14" s="5"/>
    </row>
    <row r="15" spans="1:5" ht="19.5" customHeight="1" x14ac:dyDescent="0.25">
      <c r="A15" s="6" t="s">
        <v>283</v>
      </c>
      <c r="B15" s="5"/>
      <c r="C15" s="5"/>
      <c r="D15" s="5"/>
    </row>
    <row r="16" spans="1:5" ht="19.5" customHeight="1" x14ac:dyDescent="0.25">
      <c r="A16" s="4" t="s">
        <v>284</v>
      </c>
      <c r="B16" s="5"/>
      <c r="C16" s="5"/>
      <c r="D16" s="5"/>
    </row>
    <row r="17" spans="1:5" ht="19.5" customHeight="1" x14ac:dyDescent="0.25">
      <c r="A17" s="6" t="s">
        <v>285</v>
      </c>
      <c r="B17" s="5"/>
      <c r="C17" s="5"/>
      <c r="D17" s="5"/>
    </row>
    <row r="19" spans="1:5" x14ac:dyDescent="0.25">
      <c r="A19" s="16" t="s">
        <v>286</v>
      </c>
      <c r="B19" s="20">
        <f>COUNTIF(B6:B17,"Yes")</f>
        <v>0</v>
      </c>
    </row>
    <row r="20" spans="1:5" x14ac:dyDescent="0.25">
      <c r="A20" s="21" t="s">
        <v>287</v>
      </c>
      <c r="B20" s="20">
        <f>COUNTIFS(B6:B17,"Yes",C6:C17,"No")</f>
        <v>0</v>
      </c>
    </row>
    <row r="22" spans="1:5" ht="15" customHeight="1" x14ac:dyDescent="0.25">
      <c r="A22" s="22" t="s">
        <v>288</v>
      </c>
      <c r="B22" s="22"/>
      <c r="C22" s="22"/>
      <c r="D22" s="22"/>
      <c r="E22" s="22"/>
    </row>
  </sheetData>
  <mergeCells count="4">
    <mergeCell ref="A1:E1"/>
    <mergeCell ref="A2:E2"/>
    <mergeCell ref="A3:E3"/>
    <mergeCell ref="A22:E22"/>
  </mergeCells>
  <dataValidations count="2">
    <dataValidation type="list" allowBlank="1" sqref="B6:B17" xr:uid="{00000000-0002-0000-0600-000000000000}">
      <formula1>"Yes,No"</formula1>
      <formula2>0</formula2>
    </dataValidation>
    <dataValidation type="list" allowBlank="1" sqref="C6:C17" xr:uid="{00000000-0002-0000-0600-000001000000}">
      <formula1>"Yes,No,N/A"</formula1>
      <formula2>0</formula2>
    </dataValidation>
  </dataValidations>
  <pageMargins left="0.4" right="0.4" top="0.5" bottom="0.5"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Start Here</vt:lpstr>
      <vt:lpstr>1. PCA Scope</vt:lpstr>
      <vt:lpstr>2. Inspection Checklist</vt:lpstr>
      <vt:lpstr>3. Records Request</vt:lpstr>
      <vt:lpstr>4. Component Register</vt:lpstr>
      <vt:lpstr>5. Five-Year Capital Plan</vt:lpstr>
      <vt:lpstr>6. Warning Signs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Mandy Bradshaw (US - Utah)</cp:lastModifiedBy>
  <cp:revision>0</cp:revision>
  <dcterms:created xsi:type="dcterms:W3CDTF">2026-08-20T13:42:44Z</dcterms:created>
  <dcterms:modified xsi:type="dcterms:W3CDTF">2026-08-26T17:04:48Z</dcterms:modified>
  <cp:category/>
  <cp:contentStatus/>
</cp:coreProperties>
</file>